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P-NVA\"/>
    </mc:Choice>
  </mc:AlternateContent>
  <bookViews>
    <workbookView xWindow="0" yWindow="0" windowWidth="23040" windowHeight="9408" tabRatio="624"/>
  </bookViews>
  <sheets>
    <sheet name="2018WWCH横浜大会_申込書" sheetId="2" r:id="rId1"/>
    <sheet name="2018WWCH札幌大会_申込書 " sheetId="4" r:id="rId2"/>
    <sheet name="2018WWCH神戸大会_申込書" sheetId="6" r:id="rId3"/>
    <sheet name="2018WWCH浜松大会_申込書" sheetId="7" r:id="rId4"/>
    <sheet name="2018WWCH名古屋大会_申込書" sheetId="8" r:id="rId5"/>
    <sheet name="2018WWCH大阪大会_申込書" sheetId="9" r:id="rId6"/>
  </sheets>
  <definedNames>
    <definedName name="_xlnm.Print_Area" localSheetId="0">'2018WWCH横浜大会_申込書'!$A$1:$Q$25</definedName>
    <definedName name="_xlnm.Print_Area" localSheetId="1">'2018WWCH札幌大会_申込書 '!$A$1:$P$24</definedName>
    <definedName name="_xlnm.Print_Area" localSheetId="2">'2018WWCH神戸大会_申込書'!$A$1:$N$23</definedName>
    <definedName name="_xlnm.Print_Area" localSheetId="5">'2018WWCH大阪大会_申込書'!$A$1:$N$22</definedName>
    <definedName name="_xlnm.Print_Area" localSheetId="3">'2018WWCH浜松大会_申込書'!$A$1:$R$24</definedName>
    <definedName name="_xlnm.Print_Area" localSheetId="4">'2018WWCH名古屋大会_申込書'!$A$1:$P$25</definedName>
  </definedNames>
  <calcPr calcId="152511"/>
</workbook>
</file>

<file path=xl/calcChain.xml><?xml version="1.0" encoding="utf-8"?>
<calcChain xmlns="http://schemas.openxmlformats.org/spreadsheetml/2006/main">
  <c r="P24" i="8" l="1"/>
  <c r="P23" i="8"/>
  <c r="P22" i="8"/>
  <c r="P21" i="8"/>
  <c r="P20" i="8"/>
  <c r="P19" i="8"/>
  <c r="P18" i="8"/>
  <c r="O24" i="8"/>
  <c r="P17" i="8"/>
  <c r="Q23" i="7"/>
  <c r="Q22" i="7"/>
  <c r="Q21" i="7"/>
  <c r="Q20" i="7"/>
  <c r="Q19" i="7"/>
  <c r="Q18" i="7"/>
  <c r="P21" i="4"/>
  <c r="P23" i="4"/>
  <c r="P22" i="4"/>
  <c r="P20" i="4"/>
  <c r="P19" i="4"/>
  <c r="P18" i="4"/>
  <c r="O23" i="4"/>
  <c r="Q23" i="2"/>
  <c r="Q22" i="2"/>
  <c r="Q21" i="2"/>
  <c r="Q20" i="2"/>
  <c r="Q19" i="2"/>
  <c r="Q18" i="2"/>
  <c r="R23" i="7"/>
  <c r="R22" i="7"/>
  <c r="R21" i="7"/>
  <c r="R20" i="7"/>
  <c r="R19" i="7"/>
  <c r="R18" i="7"/>
  <c r="P22" i="7"/>
  <c r="P21" i="7"/>
  <c r="P20" i="7"/>
  <c r="P19" i="7"/>
  <c r="P18" i="7"/>
  <c r="N22" i="7"/>
  <c r="N21" i="7"/>
  <c r="N20" i="7"/>
  <c r="N19" i="7"/>
  <c r="N18" i="7"/>
  <c r="L22" i="7"/>
  <c r="L21" i="7"/>
  <c r="L20" i="7"/>
  <c r="L19" i="7"/>
  <c r="L18" i="7"/>
  <c r="J22" i="7"/>
  <c r="J21" i="7"/>
  <c r="J20" i="7"/>
  <c r="H22" i="7"/>
  <c r="H21" i="7"/>
  <c r="H20" i="7"/>
  <c r="H19" i="7"/>
  <c r="H18" i="7"/>
  <c r="F22" i="7"/>
  <c r="F21" i="7"/>
  <c r="F20" i="7"/>
  <c r="D22" i="7"/>
  <c r="D21" i="7"/>
  <c r="D20" i="7"/>
  <c r="D19" i="7"/>
  <c r="D18" i="7"/>
  <c r="D19" i="6" l="1"/>
  <c r="F19" i="6"/>
  <c r="N19" i="6" s="1"/>
  <c r="H19" i="6"/>
  <c r="J19" i="6"/>
  <c r="L19" i="6"/>
  <c r="M19" i="6"/>
  <c r="L21" i="9"/>
  <c r="K18" i="9"/>
  <c r="K19" i="9"/>
  <c r="K20" i="9"/>
  <c r="K17" i="9"/>
  <c r="I21" i="9"/>
  <c r="J21" i="9" s="1"/>
  <c r="G21" i="9"/>
  <c r="H21" i="9" s="1"/>
  <c r="E21" i="9"/>
  <c r="F21" i="9" s="1"/>
  <c r="C21" i="9"/>
  <c r="D21" i="9" s="1"/>
  <c r="J20" i="9"/>
  <c r="H20" i="9"/>
  <c r="F20" i="9"/>
  <c r="D20" i="9"/>
  <c r="L20" i="9" s="1"/>
  <c r="J19" i="9"/>
  <c r="H19" i="9"/>
  <c r="F19" i="9"/>
  <c r="D19" i="9"/>
  <c r="L19" i="9" s="1"/>
  <c r="J18" i="9"/>
  <c r="H18" i="9"/>
  <c r="F18" i="9"/>
  <c r="D18" i="9"/>
  <c r="L18" i="9" s="1"/>
  <c r="J17" i="9"/>
  <c r="H17" i="9"/>
  <c r="F17" i="9"/>
  <c r="D17" i="9"/>
  <c r="L17" i="9" s="1"/>
  <c r="O22" i="8"/>
  <c r="N22" i="8"/>
  <c r="L22" i="8"/>
  <c r="J22" i="8"/>
  <c r="H22" i="8"/>
  <c r="F22" i="8"/>
  <c r="D22" i="8"/>
  <c r="M24" i="8"/>
  <c r="N24" i="8" s="1"/>
  <c r="K24" i="8"/>
  <c r="L24" i="8" s="1"/>
  <c r="I24" i="8"/>
  <c r="J24" i="8" s="1"/>
  <c r="G24" i="8"/>
  <c r="H24" i="8" s="1"/>
  <c r="E24" i="8"/>
  <c r="F24" i="8" s="1"/>
  <c r="C24" i="8"/>
  <c r="O23" i="8"/>
  <c r="N23" i="8"/>
  <c r="L23" i="8"/>
  <c r="J23" i="8"/>
  <c r="H23" i="8"/>
  <c r="F23" i="8"/>
  <c r="D23" i="8"/>
  <c r="O21" i="8"/>
  <c r="N21" i="8"/>
  <c r="L21" i="8"/>
  <c r="J21" i="8"/>
  <c r="H21" i="8"/>
  <c r="F21" i="8"/>
  <c r="D21" i="8"/>
  <c r="O20" i="8"/>
  <c r="N20" i="8"/>
  <c r="L20" i="8"/>
  <c r="J20" i="8"/>
  <c r="H20" i="8"/>
  <c r="F20" i="8"/>
  <c r="D20" i="8"/>
  <c r="O19" i="8"/>
  <c r="N19" i="8"/>
  <c r="L19" i="8"/>
  <c r="J19" i="8"/>
  <c r="H19" i="8"/>
  <c r="F19" i="8"/>
  <c r="D19" i="8"/>
  <c r="O18" i="8"/>
  <c r="N18" i="8"/>
  <c r="L18" i="8"/>
  <c r="J18" i="8"/>
  <c r="H18" i="8"/>
  <c r="F18" i="8"/>
  <c r="D18" i="8"/>
  <c r="O17" i="8"/>
  <c r="N17" i="8"/>
  <c r="L17" i="8"/>
  <c r="J17" i="8"/>
  <c r="H17" i="8"/>
  <c r="F17" i="8"/>
  <c r="D17" i="8"/>
  <c r="O23" i="7"/>
  <c r="P23" i="7"/>
  <c r="M23" i="7"/>
  <c r="K23" i="7"/>
  <c r="I23" i="7"/>
  <c r="G23" i="7"/>
  <c r="E23" i="7"/>
  <c r="C23" i="7"/>
  <c r="J19" i="7"/>
  <c r="F19" i="7"/>
  <c r="N23" i="7"/>
  <c r="L23" i="7"/>
  <c r="J18" i="7"/>
  <c r="J23" i="7" s="1"/>
  <c r="H23" i="7"/>
  <c r="F18" i="7"/>
  <c r="F23" i="7" s="1"/>
  <c r="D23" i="7"/>
  <c r="K22" i="6"/>
  <c r="L22" i="6" s="1"/>
  <c r="M21" i="6"/>
  <c r="M20" i="6"/>
  <c r="M18" i="6"/>
  <c r="M17" i="6"/>
  <c r="I22" i="6"/>
  <c r="J22" i="6" s="1"/>
  <c r="G22" i="6"/>
  <c r="H22" i="6" s="1"/>
  <c r="E22" i="6"/>
  <c r="F22" i="6" s="1"/>
  <c r="C22" i="6"/>
  <c r="D22" i="6" s="1"/>
  <c r="L21" i="6"/>
  <c r="J21" i="6"/>
  <c r="H21" i="6"/>
  <c r="F21" i="6"/>
  <c r="D21" i="6"/>
  <c r="L20" i="6"/>
  <c r="J20" i="6"/>
  <c r="H20" i="6"/>
  <c r="F20" i="6"/>
  <c r="D20" i="6"/>
  <c r="L18" i="6"/>
  <c r="J18" i="6"/>
  <c r="H18" i="6"/>
  <c r="F18" i="6"/>
  <c r="D18" i="6"/>
  <c r="L17" i="6"/>
  <c r="J17" i="6"/>
  <c r="H17" i="6"/>
  <c r="F17" i="6"/>
  <c r="D17" i="6"/>
  <c r="N22" i="4"/>
  <c r="N21" i="4"/>
  <c r="N20" i="4"/>
  <c r="N19" i="4"/>
  <c r="N18" i="4"/>
  <c r="L22" i="4"/>
  <c r="L21" i="4"/>
  <c r="L20" i="4"/>
  <c r="L19" i="4"/>
  <c r="L18" i="4"/>
  <c r="J22" i="4"/>
  <c r="J21" i="4"/>
  <c r="J20" i="4"/>
  <c r="J19" i="4"/>
  <c r="J18" i="4"/>
  <c r="H22" i="4"/>
  <c r="H21" i="4"/>
  <c r="H20" i="4"/>
  <c r="H19" i="4"/>
  <c r="H18" i="4"/>
  <c r="F22" i="4"/>
  <c r="F21" i="4"/>
  <c r="F20" i="4"/>
  <c r="F19" i="4"/>
  <c r="F23" i="4" s="1"/>
  <c r="F18" i="4"/>
  <c r="D22" i="4"/>
  <c r="D21" i="4"/>
  <c r="D20" i="4"/>
  <c r="D19" i="4"/>
  <c r="D18" i="4"/>
  <c r="M23" i="4"/>
  <c r="K23" i="4"/>
  <c r="I23" i="4"/>
  <c r="G23" i="4"/>
  <c r="E23" i="4"/>
  <c r="C23" i="4"/>
  <c r="O22" i="4"/>
  <c r="O21" i="4"/>
  <c r="O20" i="4"/>
  <c r="O19" i="4"/>
  <c r="O18" i="4"/>
  <c r="P23" i="2"/>
  <c r="P22" i="2"/>
  <c r="P21" i="2"/>
  <c r="P20" i="2"/>
  <c r="P19" i="2"/>
  <c r="P18" i="2"/>
  <c r="P17" i="2"/>
  <c r="N24" i="2"/>
  <c r="O24" i="2" s="1"/>
  <c r="O23" i="2"/>
  <c r="O22" i="2"/>
  <c r="O21" i="2"/>
  <c r="O20" i="2"/>
  <c r="O19" i="2"/>
  <c r="O18" i="2"/>
  <c r="O17" i="2"/>
  <c r="K21" i="9" l="1"/>
  <c r="D24" i="8"/>
  <c r="N18" i="6"/>
  <c r="N20" i="6"/>
  <c r="N17" i="6"/>
  <c r="N21" i="6"/>
  <c r="N22" i="6"/>
  <c r="M22" i="6"/>
  <c r="N23" i="4"/>
  <c r="L23" i="4"/>
  <c r="J23" i="4"/>
  <c r="H23" i="4"/>
  <c r="D23" i="4"/>
  <c r="K20" i="2"/>
  <c r="D24" i="2"/>
  <c r="E18" i="2"/>
  <c r="E19" i="2"/>
  <c r="E20" i="2"/>
  <c r="E21" i="2"/>
  <c r="E22" i="2"/>
  <c r="E23" i="2"/>
  <c r="G18" i="2"/>
  <c r="G19" i="2"/>
  <c r="G20" i="2"/>
  <c r="G21" i="2"/>
  <c r="G22" i="2"/>
  <c r="G23" i="2"/>
  <c r="I18" i="2"/>
  <c r="I19" i="2"/>
  <c r="I20" i="2"/>
  <c r="I21" i="2"/>
  <c r="I22" i="2"/>
  <c r="I23" i="2"/>
  <c r="K18" i="2"/>
  <c r="K19" i="2"/>
  <c r="K21" i="2"/>
  <c r="K22" i="2"/>
  <c r="K23" i="2"/>
  <c r="M18" i="2"/>
  <c r="M19" i="2"/>
  <c r="M20" i="2"/>
  <c r="M21" i="2"/>
  <c r="M22" i="2"/>
  <c r="M23" i="2"/>
  <c r="M17" i="2"/>
  <c r="K17" i="2"/>
  <c r="I17" i="2"/>
  <c r="L24" i="2"/>
  <c r="M24" i="2" s="1"/>
  <c r="J24" i="2"/>
  <c r="H24" i="2"/>
  <c r="I24" i="2" s="1"/>
  <c r="E17" i="2"/>
  <c r="Q17" i="2" s="1"/>
  <c r="G17" i="2"/>
  <c r="F24" i="2"/>
  <c r="G24" i="2"/>
  <c r="E24" i="2" l="1"/>
  <c r="Q24" i="2" s="1"/>
  <c r="P24" i="2"/>
  <c r="K24" i="2"/>
</calcChain>
</file>

<file path=xl/sharedStrings.xml><?xml version="1.0" encoding="utf-8"?>
<sst xmlns="http://schemas.openxmlformats.org/spreadsheetml/2006/main" count="277" uniqueCount="90">
  <si>
    <t>日付</t>
    <rPh sb="0" eb="2">
      <t>ヒヅケ</t>
    </rPh>
    <phoneticPr fontId="1"/>
  </si>
  <si>
    <t>枚数</t>
    <rPh sb="0" eb="2">
      <t>マイスウ</t>
    </rPh>
    <phoneticPr fontId="1"/>
  </si>
  <si>
    <t>小計</t>
    <rPh sb="0" eb="2">
      <t>ショウケイ</t>
    </rPh>
    <phoneticPr fontId="1"/>
  </si>
  <si>
    <t>金額</t>
    <rPh sb="0" eb="2">
      <t>キンガク</t>
    </rPh>
    <phoneticPr fontId="1"/>
  </si>
  <si>
    <t>価格</t>
    <rPh sb="0" eb="2">
      <t>カカク</t>
    </rPh>
    <phoneticPr fontId="1"/>
  </si>
  <si>
    <t>■お申込者</t>
    <rPh sb="2" eb="4">
      <t>モウシコミ</t>
    </rPh>
    <rPh sb="4" eb="5">
      <t>シャ</t>
    </rPh>
    <phoneticPr fontId="1"/>
  </si>
  <si>
    <t>大会</t>
    <rPh sb="0" eb="2">
      <t>タイカイ</t>
    </rPh>
    <phoneticPr fontId="1"/>
  </si>
  <si>
    <t>日本の対戦</t>
    <rPh sb="0" eb="2">
      <t>ニホン</t>
    </rPh>
    <rPh sb="3" eb="5">
      <t>タイセン</t>
    </rPh>
    <phoneticPr fontId="1"/>
  </si>
  <si>
    <r>
      <t xml:space="preserve">FAX </t>
    </r>
    <r>
      <rPr>
        <sz val="8"/>
        <rFont val="HG丸ｺﾞｼｯｸM-PRO"/>
        <family val="3"/>
        <charset val="128"/>
      </rPr>
      <t xml:space="preserve">もしくは </t>
    </r>
    <r>
      <rPr>
        <sz val="11"/>
        <rFont val="HG丸ｺﾞｼｯｸM-PRO"/>
        <family val="3"/>
        <charset val="128"/>
      </rPr>
      <t>E-mail</t>
    </r>
    <phoneticPr fontId="1"/>
  </si>
  <si>
    <t>合計(＠券種)</t>
    <rPh sb="0" eb="2">
      <t>ゴウケイ</t>
    </rPh>
    <rPh sb="4" eb="6">
      <t>ケンシュ</t>
    </rPh>
    <phoneticPr fontId="1"/>
  </si>
  <si>
    <t>・ お申込後のキャンセルは出来ませんので、予めご了承下さい。</t>
    <rPh sb="3" eb="5">
      <t>モウシコミ</t>
    </rPh>
    <rPh sb="5" eb="6">
      <t>ゴ</t>
    </rPh>
    <rPh sb="13" eb="15">
      <t>デキ</t>
    </rPh>
    <rPh sb="21" eb="22">
      <t>アラカジ</t>
    </rPh>
    <rPh sb="24" eb="26">
      <t>リョウショウ</t>
    </rPh>
    <rPh sb="26" eb="27">
      <t>クダ</t>
    </rPh>
    <phoneticPr fontId="1"/>
  </si>
  <si>
    <t>■お申込の枚数を下記へご記入下さい。(チケットの場所指定は出来ませんので、予めご了承下さい)</t>
    <rPh sb="2" eb="3">
      <t>モウ</t>
    </rPh>
    <rPh sb="3" eb="4">
      <t>コ</t>
    </rPh>
    <rPh sb="5" eb="7">
      <t>マイスウ</t>
    </rPh>
    <rPh sb="8" eb="10">
      <t>カキ</t>
    </rPh>
    <rPh sb="12" eb="14">
      <t>キニュウ</t>
    </rPh>
    <rPh sb="14" eb="15">
      <t>クダ</t>
    </rPh>
    <rPh sb="24" eb="26">
      <t>バショ</t>
    </rPh>
    <rPh sb="26" eb="28">
      <t>シテイ</t>
    </rPh>
    <rPh sb="29" eb="31">
      <t>デキ</t>
    </rPh>
    <rPh sb="37" eb="38">
      <t>アラカジ</t>
    </rPh>
    <rPh sb="40" eb="42">
      <t>リョウショウ</t>
    </rPh>
    <rPh sb="42" eb="43">
      <t>クダ</t>
    </rPh>
    <phoneticPr fontId="1"/>
  </si>
  <si>
    <t>連絡先(自宅 or 携帯)</t>
    <rPh sb="0" eb="3">
      <t>レンラクサキ</t>
    </rPh>
    <rPh sb="4" eb="6">
      <t>ジタク</t>
    </rPh>
    <rPh sb="10" eb="12">
      <t>ケイタイ</t>
    </rPh>
    <phoneticPr fontId="1"/>
  </si>
  <si>
    <t>申込日</t>
    <rPh sb="0" eb="3">
      <t>モウシコミビ</t>
    </rPh>
    <phoneticPr fontId="1"/>
  </si>
  <si>
    <t>受付日</t>
    <rPh sb="0" eb="2">
      <t>ウケツケ</t>
    </rPh>
    <rPh sb="2" eb="3">
      <t>ビ</t>
    </rPh>
    <phoneticPr fontId="1"/>
  </si>
  <si>
    <t>受付No.</t>
    <rPh sb="0" eb="2">
      <t>ウケツケ</t>
    </rPh>
    <phoneticPr fontId="1"/>
  </si>
  <si>
    <t>■注意事項</t>
    <phoneticPr fontId="1"/>
  </si>
  <si>
    <t>・ ご希望に添えかねる場合がございますので、予めご了承下さい。</t>
  </si>
  <si>
    <t>・ 関係者のみの受付です。一般の方へのご配慮をお願い致します。</t>
  </si>
  <si>
    <t>会場：横浜アリーナ</t>
    <rPh sb="0" eb="2">
      <t>カイジョウ</t>
    </rPh>
    <rPh sb="3" eb="5">
      <t>ヨコハマ</t>
    </rPh>
    <phoneticPr fontId="1"/>
  </si>
  <si>
    <t>SS席</t>
    <rPh sb="2" eb="3">
      <t>セキ</t>
    </rPh>
    <phoneticPr fontId="1"/>
  </si>
  <si>
    <t>S席</t>
    <rPh sb="1" eb="2">
      <t>セキ</t>
    </rPh>
    <phoneticPr fontId="1"/>
  </si>
  <si>
    <t>A席</t>
    <rPh sb="1" eb="2">
      <t>セキ</t>
    </rPh>
    <phoneticPr fontId="1"/>
  </si>
  <si>
    <t>B席</t>
    <rPh sb="1" eb="2">
      <t>セキ</t>
    </rPh>
    <phoneticPr fontId="1"/>
  </si>
  <si>
    <t>自由席(一般)</t>
    <rPh sb="0" eb="3">
      <t>ジユウセキ</t>
    </rPh>
    <rPh sb="4" eb="6">
      <t>イッパン</t>
    </rPh>
    <phoneticPr fontId="1"/>
  </si>
  <si>
    <t>自由席(小中高)</t>
    <rPh sb="0" eb="3">
      <t>ジユウセキ</t>
    </rPh>
    <rPh sb="4" eb="6">
      <t>ショウチュウ</t>
    </rPh>
    <rPh sb="6" eb="7">
      <t>コウ</t>
    </rPh>
    <phoneticPr fontId="1"/>
  </si>
  <si>
    <t>券種名</t>
    <rPh sb="0" eb="2">
      <t>ケンシュ</t>
    </rPh>
    <rPh sb="2" eb="3">
      <t>メイ</t>
    </rPh>
    <phoneticPr fontId="1"/>
  </si>
  <si>
    <t>合計</t>
    <rPh sb="0" eb="2">
      <t>ゴウケイ</t>
    </rPh>
    <phoneticPr fontId="1"/>
  </si>
  <si>
    <t>1次ラウンド</t>
    <rPh sb="1" eb="2">
      <t>ジ</t>
    </rPh>
    <phoneticPr fontId="1"/>
  </si>
  <si>
    <t>決勝
ラウンド</t>
    <rPh sb="0" eb="2">
      <t>ケッショウ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</si>
  <si>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</si>
  <si>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</si>
  <si>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アルゼンチン</t>
    <phoneticPr fontId="1"/>
  </si>
  <si>
    <t>オランダ</t>
    <phoneticPr fontId="1"/>
  </si>
  <si>
    <t>メキシコ</t>
    <phoneticPr fontId="1"/>
  </si>
  <si>
    <t>カメルーン</t>
    <phoneticPr fontId="1"/>
  </si>
  <si>
    <t>ドイツ</t>
    <phoneticPr fontId="1"/>
  </si>
  <si>
    <t>【申込先】　所属都道府県バレーボール協会</t>
    <rPh sb="1" eb="3">
      <t>モウシコミ</t>
    </rPh>
    <rPh sb="3" eb="4">
      <t>サキ</t>
    </rPh>
    <rPh sb="6" eb="8">
      <t>ショゾク</t>
    </rPh>
    <rPh sb="8" eb="12">
      <t>トドウフケン</t>
    </rPh>
    <rPh sb="18" eb="20">
      <t>キョウカイ</t>
    </rPh>
    <phoneticPr fontId="1"/>
  </si>
  <si>
    <t>会場：北海きたえーる</t>
    <rPh sb="0" eb="2">
      <t>カイジョウ</t>
    </rPh>
    <rPh sb="3" eb="5">
      <t>ホッカイ</t>
    </rPh>
    <phoneticPr fontId="1"/>
  </si>
  <si>
    <t>【2018女子世界選手権(1次ラウンド札幌大会)　加盟団体チケット特別割引販売　申込書】</t>
    <rPh sb="5" eb="7">
      <t>ジョシ</t>
    </rPh>
    <rPh sb="7" eb="9">
      <t>セカイ</t>
    </rPh>
    <rPh sb="9" eb="12">
      <t>センシュケン</t>
    </rPh>
    <rPh sb="14" eb="15">
      <t>ジ</t>
    </rPh>
    <rPh sb="19" eb="21">
      <t>サッポロ</t>
    </rPh>
    <rPh sb="21" eb="23">
      <t>タイカイ</t>
    </rPh>
    <rPh sb="25" eb="27">
      <t>カメイ</t>
    </rPh>
    <rPh sb="27" eb="29">
      <t>ダンタイ</t>
    </rPh>
    <rPh sb="33" eb="35">
      <t>トクベツ</t>
    </rPh>
    <rPh sb="35" eb="37">
      <t>ワリビキ</t>
    </rPh>
    <rPh sb="37" eb="39">
      <t>ハンバイ</t>
    </rPh>
    <rPh sb="40" eb="43">
      <t>モウシコミショ</t>
    </rPh>
    <phoneticPr fontId="1"/>
  </si>
  <si>
    <t>【2018女子世界選手権(1次＆決勝ラウンド横浜大会)　加盟団体チケット特別割引販売　申込書】</t>
    <rPh sb="5" eb="7">
      <t>ジョシ</t>
    </rPh>
    <rPh sb="7" eb="9">
      <t>セカイ</t>
    </rPh>
    <rPh sb="9" eb="12">
      <t>センシュケン</t>
    </rPh>
    <rPh sb="14" eb="15">
      <t>ジ</t>
    </rPh>
    <rPh sb="16" eb="18">
      <t>ケッショウ</t>
    </rPh>
    <rPh sb="22" eb="24">
      <t>ヨコハマ</t>
    </rPh>
    <rPh sb="24" eb="26">
      <t>タイカイ</t>
    </rPh>
    <rPh sb="28" eb="30">
      <t>カメイ</t>
    </rPh>
    <rPh sb="30" eb="32">
      <t>ダンタイ</t>
    </rPh>
    <rPh sb="36" eb="38">
      <t>トクベツ</t>
    </rPh>
    <rPh sb="38" eb="40">
      <t>ワリビキ</t>
    </rPh>
    <rPh sb="40" eb="42">
      <t>ハンバイ</t>
    </rPh>
    <rPh sb="43" eb="46">
      <t>モウシコミショ</t>
    </rPh>
    <phoneticPr fontId="1"/>
  </si>
  <si>
    <t>アリーナSS指定券</t>
    <rPh sb="6" eb="9">
      <t>シテイケン</t>
    </rPh>
    <phoneticPr fontId="1"/>
  </si>
  <si>
    <t>アリーナS指定券</t>
    <rPh sb="5" eb="8">
      <t>シテイケン</t>
    </rPh>
    <phoneticPr fontId="1"/>
  </si>
  <si>
    <t>スタンド1階S指定券</t>
    <rPh sb="5" eb="6">
      <t>カイ</t>
    </rPh>
    <rPh sb="7" eb="10">
      <t>シテイケン</t>
    </rPh>
    <phoneticPr fontId="1"/>
  </si>
  <si>
    <t>アリーナA指定券</t>
    <rPh sb="5" eb="8">
      <t>シテイケン</t>
    </rPh>
    <phoneticPr fontId="1"/>
  </si>
  <si>
    <t>スタンド1階B指定券</t>
    <rPh sb="5" eb="6">
      <t>カイ</t>
    </rPh>
    <rPh sb="7" eb="10">
      <t>シテイケン</t>
    </rPh>
    <phoneticPr fontId="1"/>
  </si>
  <si>
    <t>スタンド2階自由席券</t>
    <rPh sb="5" eb="6">
      <t>カイ</t>
    </rPh>
    <rPh sb="6" eb="9">
      <t>ジユウセキ</t>
    </rPh>
    <rPh sb="9" eb="10">
      <t>ケン</t>
    </rPh>
    <phoneticPr fontId="1"/>
  </si>
  <si>
    <t>・土日で料金が異なります。</t>
    <rPh sb="1" eb="3">
      <t>ドニチ</t>
    </rPh>
    <rPh sb="4" eb="6">
      <t>リョウキン</t>
    </rPh>
    <rPh sb="7" eb="8">
      <t>コト</t>
    </rPh>
    <phoneticPr fontId="1"/>
  </si>
  <si>
    <t>3,500円(平日)/4,500円(土日)</t>
    <rPh sb="5" eb="6">
      <t>エン</t>
    </rPh>
    <rPh sb="7" eb="9">
      <t>ヘイジツ</t>
    </rPh>
    <rPh sb="16" eb="17">
      <t>エン</t>
    </rPh>
    <rPh sb="18" eb="20">
      <t>ドニチ</t>
    </rPh>
    <phoneticPr fontId="1"/>
  </si>
  <si>
    <t>1,000円(平日)/3,000円(土日)</t>
    <rPh sb="1" eb="6">
      <t>０００エン</t>
    </rPh>
    <rPh sb="7" eb="9">
      <t>ヘイジツ</t>
    </rPh>
    <rPh sb="16" eb="17">
      <t>エン</t>
    </rPh>
    <rPh sb="18" eb="20">
      <t>ドニチ</t>
    </rPh>
    <phoneticPr fontId="1"/>
  </si>
  <si>
    <t>500円(平日)/2,000円(土日)</t>
    <rPh sb="3" eb="4">
      <t>エン</t>
    </rPh>
    <rPh sb="5" eb="7">
      <t>ヘイジツ</t>
    </rPh>
    <rPh sb="14" eb="15">
      <t>エン</t>
    </rPh>
    <rPh sb="16" eb="18">
      <t>ドニチ</t>
    </rPh>
    <phoneticPr fontId="1"/>
  </si>
  <si>
    <t>900円(平日)/1,800円(土日)</t>
    <rPh sb="3" eb="4">
      <t>エン</t>
    </rPh>
    <rPh sb="5" eb="7">
      <t>ヘイジツ</t>
    </rPh>
    <rPh sb="14" eb="15">
      <t>エン</t>
    </rPh>
    <rPh sb="16" eb="18">
      <t>ドニチ</t>
    </rPh>
    <phoneticPr fontId="1"/>
  </si>
  <si>
    <t>400円(平日)/900円(土日)</t>
    <rPh sb="3" eb="4">
      <t>エン</t>
    </rPh>
    <rPh sb="5" eb="7">
      <t>ヘイジツ</t>
    </rPh>
    <rPh sb="12" eb="13">
      <t>エン</t>
    </rPh>
    <rPh sb="14" eb="16">
      <t>ドニチ</t>
    </rPh>
    <phoneticPr fontId="1"/>
  </si>
  <si>
    <t>【2018女子世界選手権(1次ラウンド神戸大会)　加盟団体チケット特別割引販売　申込書】</t>
    <rPh sb="5" eb="7">
      <t>ジョシ</t>
    </rPh>
    <rPh sb="7" eb="9">
      <t>セカイ</t>
    </rPh>
    <rPh sb="9" eb="12">
      <t>センシュケン</t>
    </rPh>
    <rPh sb="14" eb="15">
      <t>ジ</t>
    </rPh>
    <rPh sb="19" eb="21">
      <t>コウベ</t>
    </rPh>
    <rPh sb="21" eb="23">
      <t>タイカイ</t>
    </rPh>
    <rPh sb="25" eb="27">
      <t>カメイ</t>
    </rPh>
    <rPh sb="27" eb="29">
      <t>ダンタイ</t>
    </rPh>
    <rPh sb="33" eb="35">
      <t>トクベツ</t>
    </rPh>
    <rPh sb="35" eb="37">
      <t>ワリビキ</t>
    </rPh>
    <rPh sb="37" eb="39">
      <t>ハンバイ</t>
    </rPh>
    <rPh sb="40" eb="43">
      <t>モウシコミショ</t>
    </rPh>
    <phoneticPr fontId="1"/>
  </si>
  <si>
    <t>会場：グリーンアリーナ神戸</t>
    <rPh sb="0" eb="2">
      <t>カイジョウ</t>
    </rPh>
    <rPh sb="11" eb="13">
      <t>コウベ</t>
    </rPh>
    <phoneticPr fontId="1"/>
  </si>
  <si>
    <t>１F指定席</t>
    <rPh sb="2" eb="5">
      <t>シテイセキ</t>
    </rPh>
    <phoneticPr fontId="1"/>
  </si>
  <si>
    <t>２F指定席(ゾーン指定)</t>
    <rPh sb="2" eb="5">
      <t>シテイセキ</t>
    </rPh>
    <rPh sb="9" eb="11">
      <t>シテイ</t>
    </rPh>
    <phoneticPr fontId="1"/>
  </si>
  <si>
    <t>３F自由席(大人)</t>
    <rPh sb="2" eb="5">
      <t>ジユウセキ</t>
    </rPh>
    <rPh sb="6" eb="8">
      <t>オトナ</t>
    </rPh>
    <phoneticPr fontId="1"/>
  </si>
  <si>
    <t>３F自由席(中・高)</t>
    <rPh sb="2" eb="5">
      <t>ジユウセキ</t>
    </rPh>
    <rPh sb="6" eb="7">
      <t>チュウ</t>
    </rPh>
    <rPh sb="8" eb="9">
      <t>コウ</t>
    </rPh>
    <phoneticPr fontId="1"/>
  </si>
  <si>
    <t>３F自由席(小)</t>
    <rPh sb="2" eb="5">
      <t>ジユウセキ</t>
    </rPh>
    <rPh sb="6" eb="7">
      <t>ショウ</t>
    </rPh>
    <phoneticPr fontId="1"/>
  </si>
  <si>
    <t>【2018女子世界選手権(1次ラウンド浜松大会)　加盟団体チケット特別割引販売　申込書】</t>
    <rPh sb="5" eb="7">
      <t>ジョシ</t>
    </rPh>
    <rPh sb="7" eb="9">
      <t>セカイ</t>
    </rPh>
    <rPh sb="9" eb="12">
      <t>センシュケン</t>
    </rPh>
    <rPh sb="14" eb="15">
      <t>ジ</t>
    </rPh>
    <rPh sb="19" eb="21">
      <t>ハママツ</t>
    </rPh>
    <rPh sb="21" eb="23">
      <t>タイカイ</t>
    </rPh>
    <rPh sb="25" eb="27">
      <t>カメイ</t>
    </rPh>
    <rPh sb="27" eb="29">
      <t>ダンタイ</t>
    </rPh>
    <rPh sb="33" eb="35">
      <t>トクベツ</t>
    </rPh>
    <rPh sb="35" eb="37">
      <t>ワリビキ</t>
    </rPh>
    <rPh sb="37" eb="39">
      <t>ハンバイ</t>
    </rPh>
    <rPh sb="40" eb="43">
      <t>モウシコミショ</t>
    </rPh>
    <phoneticPr fontId="1"/>
  </si>
  <si>
    <t>ロールバックS指定席</t>
    <rPh sb="7" eb="10">
      <t>シテイセキ</t>
    </rPh>
    <phoneticPr fontId="1"/>
  </si>
  <si>
    <t>フロアスタンドSゾーン指定席</t>
    <rPh sb="11" eb="14">
      <t>シテイセキ</t>
    </rPh>
    <phoneticPr fontId="1"/>
  </si>
  <si>
    <t>２Fゾーン指定席(エンド)</t>
    <rPh sb="5" eb="8">
      <t>シテイセキ</t>
    </rPh>
    <phoneticPr fontId="1"/>
  </si>
  <si>
    <t>２Fゾーン指定席(サイド)</t>
    <rPh sb="5" eb="8">
      <t>シテイセキ</t>
    </rPh>
    <phoneticPr fontId="1"/>
  </si>
  <si>
    <t>３F自由席(中高生)</t>
    <rPh sb="2" eb="5">
      <t>ジユウセキ</t>
    </rPh>
    <rPh sb="6" eb="9">
      <t>チュウコウセイ</t>
    </rPh>
    <phoneticPr fontId="1"/>
  </si>
  <si>
    <t>３F自由席(小学生)</t>
    <rPh sb="2" eb="5">
      <t>ジユウセキ</t>
    </rPh>
    <rPh sb="6" eb="9">
      <t>ショウガクセイ</t>
    </rPh>
    <phoneticPr fontId="1"/>
  </si>
  <si>
    <t>会場：浜松アリーナ</t>
    <rPh sb="0" eb="2">
      <t>カイジョウ</t>
    </rPh>
    <rPh sb="3" eb="5">
      <t>ハママツ</t>
    </rPh>
    <phoneticPr fontId="1"/>
  </si>
  <si>
    <t>2,500円(平日)/4,000円(土日)</t>
    <rPh sb="5" eb="6">
      <t>エン</t>
    </rPh>
    <rPh sb="7" eb="9">
      <t>ヘイジツ</t>
    </rPh>
    <rPh sb="16" eb="17">
      <t>エン</t>
    </rPh>
    <rPh sb="18" eb="20">
      <t>ドニチ</t>
    </rPh>
    <phoneticPr fontId="1"/>
  </si>
  <si>
    <t>2,000円(平日)/3,000円(土日)</t>
    <rPh sb="1" eb="6">
      <t>０００エン</t>
    </rPh>
    <rPh sb="7" eb="9">
      <t>ヘイジツ</t>
    </rPh>
    <rPh sb="16" eb="17">
      <t>エン</t>
    </rPh>
    <rPh sb="18" eb="20">
      <t>ドニチ</t>
    </rPh>
    <phoneticPr fontId="1"/>
  </si>
  <si>
    <t>1,500円(平日)/2,000円(土日)</t>
    <rPh sb="5" eb="6">
      <t>エン</t>
    </rPh>
    <rPh sb="7" eb="9">
      <t>ヘイジツ</t>
    </rPh>
    <rPh sb="16" eb="17">
      <t>エン</t>
    </rPh>
    <rPh sb="18" eb="20">
      <t>ドニチ</t>
    </rPh>
    <phoneticPr fontId="1"/>
  </si>
  <si>
    <t>1,000円(平日)/1,000円(土日)</t>
    <rPh sb="5" eb="6">
      <t>エン</t>
    </rPh>
    <rPh sb="7" eb="9">
      <t>ヘイジツ</t>
    </rPh>
    <rPh sb="16" eb="17">
      <t>エン</t>
    </rPh>
    <rPh sb="18" eb="20">
      <t>ドニチ</t>
    </rPh>
    <phoneticPr fontId="1"/>
  </si>
  <si>
    <t>500円(平日)/1,000円(土日)</t>
    <rPh sb="3" eb="4">
      <t>エン</t>
    </rPh>
    <rPh sb="5" eb="7">
      <t>ヘイジツ</t>
    </rPh>
    <rPh sb="14" eb="15">
      <t>エン</t>
    </rPh>
    <rPh sb="16" eb="18">
      <t>ドニチ</t>
    </rPh>
    <phoneticPr fontId="1"/>
  </si>
  <si>
    <t>300円(平日)/500円(土日)</t>
    <rPh sb="3" eb="4">
      <t>エン</t>
    </rPh>
    <rPh sb="5" eb="7">
      <t>ヘイジツ</t>
    </rPh>
    <rPh sb="12" eb="13">
      <t>エン</t>
    </rPh>
    <rPh sb="14" eb="16">
      <t>ドニチ</t>
    </rPh>
    <phoneticPr fontId="1"/>
  </si>
  <si>
    <t>【2018女子世界選手権(2次＆3次ラウンド名古屋大会)　加盟団体チケット特別割引販売　申込書】</t>
    <rPh sb="5" eb="7">
      <t>ジョシ</t>
    </rPh>
    <rPh sb="7" eb="9">
      <t>セカイ</t>
    </rPh>
    <rPh sb="9" eb="12">
      <t>センシュケン</t>
    </rPh>
    <rPh sb="14" eb="15">
      <t>ジ</t>
    </rPh>
    <rPh sb="17" eb="18">
      <t>ジ</t>
    </rPh>
    <rPh sb="22" eb="25">
      <t>ナゴヤ</t>
    </rPh>
    <rPh sb="25" eb="27">
      <t>タイカイ</t>
    </rPh>
    <rPh sb="29" eb="31">
      <t>カメイ</t>
    </rPh>
    <rPh sb="31" eb="33">
      <t>ダンタイ</t>
    </rPh>
    <rPh sb="37" eb="39">
      <t>トクベツ</t>
    </rPh>
    <rPh sb="39" eb="41">
      <t>ワリビキ</t>
    </rPh>
    <rPh sb="41" eb="43">
      <t>ハンバイ</t>
    </rPh>
    <rPh sb="44" eb="47">
      <t>モウシコミショ</t>
    </rPh>
    <phoneticPr fontId="1"/>
  </si>
  <si>
    <t>会場：日本ガイシホール</t>
    <rPh sb="0" eb="2">
      <t>カイジョウ</t>
    </rPh>
    <rPh sb="3" eb="5">
      <t>ニホン</t>
    </rPh>
    <phoneticPr fontId="1"/>
  </si>
  <si>
    <t>Sアリーナ席</t>
    <rPh sb="5" eb="6">
      <t>セキ</t>
    </rPh>
    <phoneticPr fontId="1"/>
  </si>
  <si>
    <t>Sスタンド席</t>
    <rPh sb="5" eb="6">
      <t>セキ</t>
    </rPh>
    <phoneticPr fontId="1"/>
  </si>
  <si>
    <t>C席</t>
    <rPh sb="1" eb="2">
      <t>セキ</t>
    </rPh>
    <phoneticPr fontId="1"/>
  </si>
  <si>
    <t>2次ラウンド</t>
    <rPh sb="1" eb="2">
      <t>ジ</t>
    </rPh>
    <phoneticPr fontId="1"/>
  </si>
  <si>
    <t>3次ラウンド</t>
    <rPh sb="1" eb="2">
      <t>ジ</t>
    </rPh>
    <phoneticPr fontId="1"/>
  </si>
  <si>
    <t>【2018女子世界選手権(2次ラウンド大阪大会)　加盟団体チケット特別割引販売　申込書】</t>
    <rPh sb="5" eb="7">
      <t>ジョシ</t>
    </rPh>
    <rPh sb="7" eb="9">
      <t>セカイ</t>
    </rPh>
    <rPh sb="9" eb="12">
      <t>センシュケン</t>
    </rPh>
    <rPh sb="14" eb="15">
      <t>ジ</t>
    </rPh>
    <rPh sb="19" eb="21">
      <t>オオサカ</t>
    </rPh>
    <rPh sb="21" eb="23">
      <t>タイカイ</t>
    </rPh>
    <rPh sb="25" eb="27">
      <t>カメイ</t>
    </rPh>
    <rPh sb="27" eb="29">
      <t>ダンタイ</t>
    </rPh>
    <rPh sb="33" eb="35">
      <t>トクベツ</t>
    </rPh>
    <rPh sb="35" eb="37">
      <t>ワリビキ</t>
    </rPh>
    <rPh sb="37" eb="39">
      <t>ハンバイ</t>
    </rPh>
    <rPh sb="40" eb="43">
      <t>モウシコミショ</t>
    </rPh>
    <phoneticPr fontId="1"/>
  </si>
  <si>
    <t>会場：丸善インテックアリーナ</t>
    <rPh sb="0" eb="2">
      <t>カイジョウ</t>
    </rPh>
    <rPh sb="3" eb="5">
      <t>マルゼン</t>
    </rPh>
    <phoneticPr fontId="1"/>
  </si>
  <si>
    <t>アリーナ指定</t>
    <rPh sb="4" eb="6">
      <t>シテイ</t>
    </rPh>
    <phoneticPr fontId="1"/>
  </si>
  <si>
    <t>スタンド自由(一般)</t>
    <rPh sb="4" eb="6">
      <t>ジユウ</t>
    </rPh>
    <rPh sb="7" eb="9">
      <t>イッパン</t>
    </rPh>
    <phoneticPr fontId="1"/>
  </si>
  <si>
    <t>スタンド自由(中高)</t>
    <rPh sb="4" eb="6">
      <t>ジユウ</t>
    </rPh>
    <rPh sb="7" eb="9">
      <t>チュウコウ</t>
    </rPh>
    <phoneticPr fontId="1"/>
  </si>
  <si>
    <t>スタンド自由(小学生)</t>
    <rPh sb="4" eb="6">
      <t>ジユウ</t>
    </rPh>
    <rPh sb="7" eb="10">
      <t>ショウガクセイ</t>
    </rPh>
    <phoneticPr fontId="1"/>
  </si>
  <si>
    <t>・ 主審側副審側等の座席の指定、お申込み後のキャンセル・返金は、いたしかねます。</t>
    <phoneticPr fontId="1"/>
  </si>
  <si>
    <t xml:space="preserve">氏名(所属協会・チーム) </t>
    <rPh sb="0" eb="1">
      <t>シ</t>
    </rPh>
    <rPh sb="1" eb="2">
      <t>メイ</t>
    </rPh>
    <rPh sb="3" eb="5">
      <t>ショゾク</t>
    </rPh>
    <rPh sb="5" eb="7">
      <t>キョウカイ</t>
    </rPh>
    <phoneticPr fontId="1"/>
  </si>
  <si>
    <t xml:space="preserve">氏名(所属協会・チーム) </t>
    <rPh sb="0" eb="2">
      <t>シメイ</t>
    </rPh>
    <rPh sb="3" eb="5">
      <t>ショゾク</t>
    </rPh>
    <rPh sb="5" eb="7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</si>
</sst>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##&quot;枚&quot;"/>
    <numFmt numFmtId="177" formatCode="m&quot;月&quot;d&quot;日(&quot;aaa&quot;)&quot;"/>
    <numFmt numFmtId="178" formatCode="yyyy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theme="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B92"/>
        <bgColor indexed="64"/>
      </patternFill>
    </fill>
    <fill>
      <patternFill patternType="solid">
        <fgColor rgb="FF76D6FF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9" fillId="3" borderId="1" xfId="0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178" fontId="7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Fill="1" applyBorder="1" applyProtection="1">
      <alignment vertical="center"/>
    </xf>
    <xf numFmtId="5" fontId="3" fillId="0" borderId="0" xfId="0" applyNumberFormat="1" applyFont="1" applyFill="1" applyBorder="1" applyProtection="1">
      <alignment vertical="center"/>
    </xf>
    <xf numFmtId="0" fontId="9" fillId="3" borderId="23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2" fillId="0" borderId="18" xfId="0" applyFont="1" applyFill="1" applyBorder="1" applyAlignment="1" applyProtection="1">
      <alignment horizontal="center" vertical="center" shrinkToFit="1"/>
    </xf>
    <xf numFmtId="176" fontId="7" fillId="4" borderId="17" xfId="0" applyNumberFormat="1" applyFont="1" applyFill="1" applyBorder="1" applyProtection="1">
      <alignment vertical="center"/>
      <protection locked="0"/>
    </xf>
    <xf numFmtId="5" fontId="7" fillId="0" borderId="18" xfId="0" applyNumberFormat="1" applyFont="1" applyBorder="1" applyProtection="1">
      <alignment vertical="center"/>
    </xf>
    <xf numFmtId="176" fontId="7" fillId="2" borderId="31" xfId="0" applyNumberFormat="1" applyFont="1" applyFill="1" applyBorder="1" applyProtection="1">
      <alignment vertical="center"/>
    </xf>
    <xf numFmtId="5" fontId="7" fillId="0" borderId="32" xfId="0" applyNumberFormat="1" applyFont="1" applyBorder="1" applyProtection="1">
      <alignment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177" fontId="2" fillId="0" borderId="36" xfId="0" applyNumberFormat="1" applyFont="1" applyBorder="1" applyAlignment="1" applyProtection="1">
      <alignment horizontal="center" vertical="center" shrinkToFit="1"/>
    </xf>
    <xf numFmtId="176" fontId="7" fillId="0" borderId="17" xfId="0" applyNumberFormat="1" applyFont="1" applyFill="1" applyBorder="1" applyProtection="1">
      <alignment vertical="center"/>
    </xf>
    <xf numFmtId="5" fontId="7" fillId="0" borderId="18" xfId="0" applyNumberFormat="1" applyFont="1" applyFill="1" applyBorder="1" applyProtection="1">
      <alignment vertical="center"/>
    </xf>
    <xf numFmtId="176" fontId="7" fillId="0" borderId="31" xfId="0" applyNumberFormat="1" applyFont="1" applyFill="1" applyBorder="1" applyProtection="1">
      <alignment vertical="center"/>
    </xf>
    <xf numFmtId="5" fontId="7" fillId="0" borderId="32" xfId="0" applyNumberFormat="1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8" fontId="7" fillId="4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78" fontId="7" fillId="5" borderId="25" xfId="0" applyNumberFormat="1" applyFont="1" applyFill="1" applyBorder="1" applyAlignment="1" applyProtection="1">
      <alignment horizontal="center" vertical="center"/>
      <protection locked="0"/>
    </xf>
    <xf numFmtId="176" fontId="7" fillId="5" borderId="17" xfId="0" applyNumberFormat="1" applyFont="1" applyFill="1" applyBorder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5" fontId="2" fillId="0" borderId="17" xfId="0" applyNumberFormat="1" applyFont="1" applyBorder="1" applyAlignment="1" applyProtection="1">
      <alignment horizontal="center" vertical="center"/>
    </xf>
    <xf numFmtId="5" fontId="2" fillId="0" borderId="1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178" fontId="7" fillId="4" borderId="25" xfId="0" applyNumberFormat="1" applyFont="1" applyFill="1" applyBorder="1" applyAlignment="1" applyProtection="1">
      <alignment horizontal="center" vertical="center"/>
      <protection locked="0"/>
    </xf>
    <xf numFmtId="178" fontId="7" fillId="4" borderId="26" xfId="0" applyNumberFormat="1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178" fontId="7" fillId="0" borderId="28" xfId="0" applyNumberFormat="1" applyFont="1" applyBorder="1" applyAlignment="1" applyProtection="1">
      <alignment horizontal="center" vertical="center"/>
    </xf>
    <xf numFmtId="178" fontId="7" fillId="0" borderId="26" xfId="0" applyNumberFormat="1" applyFont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 textRotation="255" wrapText="1"/>
    </xf>
    <xf numFmtId="0" fontId="11" fillId="0" borderId="17" xfId="0" applyFont="1" applyBorder="1" applyAlignment="1" applyProtection="1">
      <alignment horizontal="center" vertical="center" textRotation="255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 textRotation="255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5" fontId="2" fillId="0" borderId="17" xfId="0" applyNumberFormat="1" applyFont="1" applyBorder="1" applyAlignment="1" applyProtection="1">
      <alignment horizontal="center" vertical="center" shrinkToFit="1"/>
    </xf>
    <xf numFmtId="5" fontId="2" fillId="0" borderId="18" xfId="0" applyNumberFormat="1" applyFont="1" applyBorder="1" applyAlignment="1" applyProtection="1">
      <alignment horizontal="center" vertical="center" shrinkToFit="1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shrinkToFi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5" fontId="2" fillId="0" borderId="42" xfId="0" applyNumberFormat="1" applyFont="1" applyBorder="1" applyAlignment="1" applyProtection="1">
      <alignment horizontal="center" vertical="center" shrinkToFit="1"/>
    </xf>
    <xf numFmtId="5" fontId="2" fillId="0" borderId="36" xfId="0" applyNumberFormat="1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</cellXfs>
  <cellStyles count="2">
    <cellStyle name="ハイパーリンク 2" xfId="1"/>
    <cellStyle name="標準" xfId="0" builtinId="0"/>
  </cellStyles>
  <dxfs count="0"/>
  <tableStyles count="0" defaultTableStyle="TableStyleMedium2" defaultPivotStyle="PivotStyleLight16"/>
  <colors>
    <mruColors>
      <color rgb="FF76D6FF"/>
      <color rgb="FF00FB92"/>
      <color rgb="FFFFF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Z25"/>
  <sheetViews>
    <sheetView tabSelected="1" zoomScaleNormal="100" zoomScaleSheetLayoutView="100" workbookViewId="0">
      <selection sqref="A1:B1"/>
    </sheetView>
  </sheetViews>
  <sheetFormatPr defaultColWidth="9" defaultRowHeight="13.2"/>
  <cols>
    <col min="1" max="1" width="10.6640625" style="2" customWidth="1"/>
    <col min="2" max="2" width="15.6640625" style="2" customWidth="1"/>
    <col min="3" max="3" width="14.6640625" style="2" customWidth="1"/>
    <col min="4" max="17" width="11.44140625" style="2" customWidth="1"/>
    <col min="18" max="16384" width="9" style="2"/>
  </cols>
  <sheetData>
    <row r="1" spans="1:26" ht="30" customHeight="1" thickBot="1">
      <c r="A1" s="49" t="s">
        <v>13</v>
      </c>
      <c r="B1" s="50"/>
      <c r="C1" s="53" t="s">
        <v>14</v>
      </c>
      <c r="D1" s="54"/>
      <c r="E1" s="1" t="s">
        <v>15</v>
      </c>
      <c r="G1" s="3"/>
      <c r="I1" s="3"/>
      <c r="K1" s="3"/>
      <c r="M1" s="3"/>
      <c r="N1" s="3"/>
      <c r="O1" s="3"/>
      <c r="P1" s="4"/>
      <c r="Q1" s="4"/>
    </row>
    <row r="2" spans="1:26" ht="30" customHeight="1" thickTop="1" thickBot="1">
      <c r="A2" s="51"/>
      <c r="B2" s="52"/>
      <c r="C2" s="55"/>
      <c r="D2" s="56"/>
      <c r="E2" s="5"/>
      <c r="G2" s="6"/>
      <c r="I2" s="6"/>
      <c r="K2" s="6"/>
      <c r="M2" s="6"/>
      <c r="N2" s="6"/>
      <c r="O2" s="6"/>
      <c r="P2" s="7"/>
      <c r="Q2" s="7"/>
    </row>
    <row r="3" spans="1:26" ht="12" customHeight="1">
      <c r="A3" s="8"/>
      <c r="B3" s="8"/>
    </row>
    <row r="4" spans="1:26" ht="30" customHeight="1">
      <c r="A4" s="57" t="s">
        <v>40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26" ht="12" customHeight="1">
      <c r="A5" s="9"/>
      <c r="B5" s="9"/>
      <c r="C5" s="9"/>
      <c r="D5" s="9"/>
      <c r="E5" s="9"/>
    </row>
    <row r="6" spans="1:26" ht="30" customHeight="1">
      <c r="A6" s="40" t="s">
        <v>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26" ht="30" customHeight="1" thickBot="1">
      <c r="A7" s="30"/>
      <c r="B7" s="31"/>
      <c r="C7" s="31"/>
      <c r="D7" s="31"/>
      <c r="E7" s="31"/>
      <c r="F7" s="31"/>
      <c r="G7" s="31"/>
      <c r="H7" s="31"/>
      <c r="I7" s="31"/>
      <c r="J7" s="2" t="s">
        <v>16</v>
      </c>
      <c r="K7" s="31"/>
      <c r="L7" s="31"/>
      <c r="M7" s="31"/>
      <c r="N7" s="31"/>
      <c r="O7" s="31"/>
      <c r="P7" s="31"/>
      <c r="Q7" s="31"/>
    </row>
    <row r="8" spans="1:26" ht="27" customHeight="1">
      <c r="A8" s="61" t="s">
        <v>5</v>
      </c>
      <c r="B8" s="62"/>
      <c r="C8" s="67" t="s">
        <v>88</v>
      </c>
      <c r="D8" s="67"/>
      <c r="E8" s="68"/>
      <c r="F8" s="69"/>
      <c r="G8" s="69"/>
      <c r="H8" s="70"/>
      <c r="J8" s="2" t="s">
        <v>10</v>
      </c>
    </row>
    <row r="9" spans="1:26" ht="27" customHeight="1">
      <c r="A9" s="63"/>
      <c r="B9" s="64"/>
      <c r="C9" s="83" t="s">
        <v>12</v>
      </c>
      <c r="D9" s="83"/>
      <c r="E9" s="71"/>
      <c r="F9" s="72"/>
      <c r="G9" s="72"/>
      <c r="H9" s="73"/>
      <c r="J9" s="2" t="s">
        <v>17</v>
      </c>
    </row>
    <row r="10" spans="1:26" ht="27" customHeight="1" thickBot="1">
      <c r="A10" s="65"/>
      <c r="B10" s="66"/>
      <c r="C10" s="46" t="s">
        <v>8</v>
      </c>
      <c r="D10" s="46"/>
      <c r="E10" s="74"/>
      <c r="F10" s="75"/>
      <c r="G10" s="75"/>
      <c r="H10" s="76"/>
      <c r="J10" s="2" t="s">
        <v>18</v>
      </c>
    </row>
    <row r="11" spans="1:26" ht="24" customHeight="1">
      <c r="J11" s="34" t="s">
        <v>87</v>
      </c>
      <c r="K11" s="34"/>
      <c r="L11" s="34"/>
      <c r="M11" s="34"/>
      <c r="N11" s="34"/>
      <c r="O11" s="34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" customHeight="1"/>
    <row r="13" spans="1:26" ht="30" customHeight="1" thickBot="1">
      <c r="A13" s="10" t="s">
        <v>11</v>
      </c>
    </row>
    <row r="14" spans="1:26" ht="27" customHeight="1">
      <c r="A14" s="79" t="s">
        <v>19</v>
      </c>
      <c r="B14" s="80"/>
      <c r="C14" s="23" t="s">
        <v>26</v>
      </c>
      <c r="D14" s="44" t="s">
        <v>20</v>
      </c>
      <c r="E14" s="45"/>
      <c r="F14" s="44" t="s">
        <v>21</v>
      </c>
      <c r="G14" s="45"/>
      <c r="H14" s="44" t="s">
        <v>22</v>
      </c>
      <c r="I14" s="45"/>
      <c r="J14" s="44" t="s">
        <v>23</v>
      </c>
      <c r="K14" s="45"/>
      <c r="L14" s="44" t="s">
        <v>24</v>
      </c>
      <c r="M14" s="45"/>
      <c r="N14" s="44" t="s">
        <v>25</v>
      </c>
      <c r="O14" s="45"/>
      <c r="P14" s="44" t="s">
        <v>27</v>
      </c>
      <c r="Q14" s="45"/>
    </row>
    <row r="15" spans="1:26" ht="27" customHeight="1">
      <c r="A15" s="81"/>
      <c r="B15" s="82"/>
      <c r="C15" s="24" t="s">
        <v>4</v>
      </c>
      <c r="D15" s="42">
        <v>10000</v>
      </c>
      <c r="E15" s="43"/>
      <c r="F15" s="42">
        <v>8000</v>
      </c>
      <c r="G15" s="43"/>
      <c r="H15" s="42">
        <v>3500</v>
      </c>
      <c r="I15" s="43"/>
      <c r="J15" s="42">
        <v>2100</v>
      </c>
      <c r="K15" s="43"/>
      <c r="L15" s="42">
        <v>500</v>
      </c>
      <c r="M15" s="43"/>
      <c r="N15" s="42">
        <v>250</v>
      </c>
      <c r="O15" s="43"/>
      <c r="P15" s="47"/>
      <c r="Q15" s="48"/>
    </row>
    <row r="16" spans="1:26" ht="27" customHeight="1">
      <c r="A16" s="15" t="s">
        <v>6</v>
      </c>
      <c r="B16" s="16" t="s">
        <v>7</v>
      </c>
      <c r="C16" s="24" t="s">
        <v>0</v>
      </c>
      <c r="D16" s="15" t="s">
        <v>1</v>
      </c>
      <c r="E16" s="16" t="s">
        <v>2</v>
      </c>
      <c r="F16" s="15" t="s">
        <v>1</v>
      </c>
      <c r="G16" s="16" t="s">
        <v>2</v>
      </c>
      <c r="H16" s="15" t="s">
        <v>1</v>
      </c>
      <c r="I16" s="16" t="s">
        <v>2</v>
      </c>
      <c r="J16" s="15" t="s">
        <v>1</v>
      </c>
      <c r="K16" s="16" t="s">
        <v>2</v>
      </c>
      <c r="L16" s="15" t="s">
        <v>1</v>
      </c>
      <c r="M16" s="16" t="s">
        <v>2</v>
      </c>
      <c r="N16" s="15" t="s">
        <v>1</v>
      </c>
      <c r="O16" s="16" t="s">
        <v>2</v>
      </c>
      <c r="P16" s="15" t="s">
        <v>1</v>
      </c>
      <c r="Q16" s="16" t="s">
        <v>3</v>
      </c>
    </row>
    <row r="17" spans="1:17" ht="27" customHeight="1">
      <c r="A17" s="84" t="s">
        <v>28</v>
      </c>
      <c r="B17" s="18" t="s">
        <v>32</v>
      </c>
      <c r="C17" s="25">
        <v>43372</v>
      </c>
      <c r="D17" s="19"/>
      <c r="E17" s="20">
        <f t="shared" ref="E17:E24" si="0">$D$15*D17</f>
        <v>0</v>
      </c>
      <c r="F17" s="19"/>
      <c r="G17" s="20">
        <f t="shared" ref="G17:G24" si="1">$F$15*F17</f>
        <v>0</v>
      </c>
      <c r="H17" s="19"/>
      <c r="I17" s="20">
        <f t="shared" ref="I17:I24" si="2">$H$15*H17</f>
        <v>0</v>
      </c>
      <c r="J17" s="19"/>
      <c r="K17" s="20">
        <f t="shared" ref="K17:K24" si="3">$J$15*J17</f>
        <v>0</v>
      </c>
      <c r="L17" s="19"/>
      <c r="M17" s="20">
        <f t="shared" ref="M17:M24" si="4">$L$15*L17</f>
        <v>0</v>
      </c>
      <c r="N17" s="19"/>
      <c r="O17" s="20">
        <f t="shared" ref="O17:O24" si="5">$L$15*N17</f>
        <v>0</v>
      </c>
      <c r="P17" s="26">
        <f>D17+F17+H17+J17+L17+N17</f>
        <v>0</v>
      </c>
      <c r="Q17" s="27">
        <f>E17+G17+I17+K17+M17+O17</f>
        <v>0</v>
      </c>
    </row>
    <row r="18" spans="1:17" ht="27" customHeight="1">
      <c r="A18" s="84"/>
      <c r="B18" s="18" t="s">
        <v>33</v>
      </c>
      <c r="C18" s="25">
        <v>43373</v>
      </c>
      <c r="D18" s="19"/>
      <c r="E18" s="20">
        <f t="shared" si="0"/>
        <v>0</v>
      </c>
      <c r="F18" s="19"/>
      <c r="G18" s="20">
        <f t="shared" si="1"/>
        <v>0</v>
      </c>
      <c r="H18" s="19"/>
      <c r="I18" s="20">
        <f t="shared" si="2"/>
        <v>0</v>
      </c>
      <c r="J18" s="19"/>
      <c r="K18" s="20">
        <f t="shared" si="3"/>
        <v>0</v>
      </c>
      <c r="L18" s="19"/>
      <c r="M18" s="20">
        <f t="shared" si="4"/>
        <v>0</v>
      </c>
      <c r="N18" s="19"/>
      <c r="O18" s="20">
        <f t="shared" si="5"/>
        <v>0</v>
      </c>
      <c r="P18" s="26">
        <f t="shared" ref="P18:P23" si="6">D18+F18+H18+J18+L18+N18</f>
        <v>0</v>
      </c>
      <c r="Q18" s="27">
        <f t="shared" ref="Q18:Q24" si="7">E18+G18+I18+K18+M18+O18</f>
        <v>0</v>
      </c>
    </row>
    <row r="19" spans="1:17" ht="27" customHeight="1">
      <c r="A19" s="84"/>
      <c r="B19" s="18" t="s">
        <v>34</v>
      </c>
      <c r="C19" s="25">
        <v>43374</v>
      </c>
      <c r="D19" s="19"/>
      <c r="E19" s="20">
        <f t="shared" si="0"/>
        <v>0</v>
      </c>
      <c r="F19" s="19"/>
      <c r="G19" s="20">
        <f t="shared" si="1"/>
        <v>0</v>
      </c>
      <c r="H19" s="19"/>
      <c r="I19" s="20">
        <f t="shared" si="2"/>
        <v>0</v>
      </c>
      <c r="J19" s="19"/>
      <c r="K19" s="20">
        <f t="shared" si="3"/>
        <v>0</v>
      </c>
      <c r="L19" s="19"/>
      <c r="M19" s="20">
        <f t="shared" si="4"/>
        <v>0</v>
      </c>
      <c r="N19" s="19"/>
      <c r="O19" s="20">
        <f t="shared" si="5"/>
        <v>0</v>
      </c>
      <c r="P19" s="26">
        <f t="shared" si="6"/>
        <v>0</v>
      </c>
      <c r="Q19" s="27">
        <f t="shared" si="7"/>
        <v>0</v>
      </c>
    </row>
    <row r="20" spans="1:17" ht="27" customHeight="1">
      <c r="A20" s="84"/>
      <c r="B20" s="18" t="s">
        <v>35</v>
      </c>
      <c r="C20" s="25">
        <v>43376</v>
      </c>
      <c r="D20" s="19"/>
      <c r="E20" s="20">
        <f t="shared" si="0"/>
        <v>0</v>
      </c>
      <c r="F20" s="19"/>
      <c r="G20" s="20">
        <f t="shared" si="1"/>
        <v>0</v>
      </c>
      <c r="H20" s="19"/>
      <c r="I20" s="20">
        <f t="shared" si="2"/>
        <v>0</v>
      </c>
      <c r="J20" s="19"/>
      <c r="K20" s="20">
        <f t="shared" si="3"/>
        <v>0</v>
      </c>
      <c r="L20" s="19"/>
      <c r="M20" s="20">
        <f t="shared" si="4"/>
        <v>0</v>
      </c>
      <c r="N20" s="19"/>
      <c r="O20" s="20">
        <f t="shared" si="5"/>
        <v>0</v>
      </c>
      <c r="P20" s="26">
        <f t="shared" si="6"/>
        <v>0</v>
      </c>
      <c r="Q20" s="27">
        <f t="shared" si="7"/>
        <v>0</v>
      </c>
    </row>
    <row r="21" spans="1:17" ht="27" customHeight="1">
      <c r="A21" s="84"/>
      <c r="B21" s="18" t="s">
        <v>36</v>
      </c>
      <c r="C21" s="25">
        <v>43377</v>
      </c>
      <c r="D21" s="19"/>
      <c r="E21" s="20">
        <f t="shared" si="0"/>
        <v>0</v>
      </c>
      <c r="F21" s="19"/>
      <c r="G21" s="20">
        <f t="shared" si="1"/>
        <v>0</v>
      </c>
      <c r="H21" s="19"/>
      <c r="I21" s="20">
        <f t="shared" si="2"/>
        <v>0</v>
      </c>
      <c r="J21" s="19"/>
      <c r="K21" s="20">
        <f t="shared" si="3"/>
        <v>0</v>
      </c>
      <c r="L21" s="19"/>
      <c r="M21" s="20">
        <f t="shared" si="4"/>
        <v>0</v>
      </c>
      <c r="N21" s="19"/>
      <c r="O21" s="20">
        <f t="shared" si="5"/>
        <v>0</v>
      </c>
      <c r="P21" s="26">
        <f t="shared" si="6"/>
        <v>0</v>
      </c>
      <c r="Q21" s="27">
        <f t="shared" si="7"/>
        <v>0</v>
      </c>
    </row>
    <row r="22" spans="1:17" ht="27" customHeight="1">
      <c r="A22" s="77" t="s">
        <v>29</v>
      </c>
      <c r="B22" s="18" t="s">
        <v>30</v>
      </c>
      <c r="C22" s="25">
        <v>43392</v>
      </c>
      <c r="D22" s="19"/>
      <c r="E22" s="20">
        <f t="shared" si="0"/>
        <v>0</v>
      </c>
      <c r="F22" s="19"/>
      <c r="G22" s="20">
        <f t="shared" si="1"/>
        <v>0</v>
      </c>
      <c r="H22" s="19"/>
      <c r="I22" s="20">
        <f t="shared" si="2"/>
        <v>0</v>
      </c>
      <c r="J22" s="19"/>
      <c r="K22" s="20">
        <f t="shared" si="3"/>
        <v>0</v>
      </c>
      <c r="L22" s="19"/>
      <c r="M22" s="20">
        <f t="shared" si="4"/>
        <v>0</v>
      </c>
      <c r="N22" s="19"/>
      <c r="O22" s="20">
        <f t="shared" si="5"/>
        <v>0</v>
      </c>
      <c r="P22" s="26">
        <f t="shared" si="6"/>
        <v>0</v>
      </c>
      <c r="Q22" s="27">
        <f t="shared" si="7"/>
        <v>0</v>
      </c>
    </row>
    <row r="23" spans="1:17" ht="27" customHeight="1">
      <c r="A23" s="78"/>
      <c r="B23" s="18" t="s">
        <v>31</v>
      </c>
      <c r="C23" s="25">
        <v>43393</v>
      </c>
      <c r="D23" s="19"/>
      <c r="E23" s="20">
        <f t="shared" si="0"/>
        <v>0</v>
      </c>
      <c r="F23" s="19"/>
      <c r="G23" s="20">
        <f t="shared" si="1"/>
        <v>0</v>
      </c>
      <c r="H23" s="19"/>
      <c r="I23" s="20">
        <f t="shared" si="2"/>
        <v>0</v>
      </c>
      <c r="J23" s="19"/>
      <c r="K23" s="20">
        <f t="shared" si="3"/>
        <v>0</v>
      </c>
      <c r="L23" s="19"/>
      <c r="M23" s="20">
        <f t="shared" si="4"/>
        <v>0</v>
      </c>
      <c r="N23" s="19"/>
      <c r="O23" s="20">
        <f t="shared" si="5"/>
        <v>0</v>
      </c>
      <c r="P23" s="26">
        <f t="shared" si="6"/>
        <v>0</v>
      </c>
      <c r="Q23" s="27">
        <f t="shared" si="7"/>
        <v>0</v>
      </c>
    </row>
    <row r="24" spans="1:17" ht="27" customHeight="1" thickBot="1">
      <c r="A24" s="58" t="s">
        <v>9</v>
      </c>
      <c r="B24" s="59"/>
      <c r="C24" s="60"/>
      <c r="D24" s="21">
        <f>SUM(D17:D23)</f>
        <v>0</v>
      </c>
      <c r="E24" s="22">
        <f t="shared" si="0"/>
        <v>0</v>
      </c>
      <c r="F24" s="21">
        <f>SUM(F17:F23)</f>
        <v>0</v>
      </c>
      <c r="G24" s="22">
        <f t="shared" si="1"/>
        <v>0</v>
      </c>
      <c r="H24" s="21">
        <f>SUM(H17:H23)</f>
        <v>0</v>
      </c>
      <c r="I24" s="22">
        <f t="shared" si="2"/>
        <v>0</v>
      </c>
      <c r="J24" s="21">
        <f>SUM(J17:J23)</f>
        <v>0</v>
      </c>
      <c r="K24" s="22">
        <f t="shared" si="3"/>
        <v>0</v>
      </c>
      <c r="L24" s="21">
        <f>SUM(L17:L23)</f>
        <v>0</v>
      </c>
      <c r="M24" s="22">
        <f t="shared" si="4"/>
        <v>0</v>
      </c>
      <c r="N24" s="21">
        <f>SUM(N17:N23)</f>
        <v>0</v>
      </c>
      <c r="O24" s="22">
        <f t="shared" si="5"/>
        <v>0</v>
      </c>
      <c r="P24" s="28">
        <f>D24+F24+H24+J24+L24+N24</f>
        <v>0</v>
      </c>
      <c r="Q24" s="29">
        <f t="shared" si="7"/>
        <v>0</v>
      </c>
    </row>
    <row r="25" spans="1:17" ht="12" customHeight="1">
      <c r="A25" s="3"/>
      <c r="B25" s="3"/>
      <c r="C25" s="3"/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12"/>
      <c r="O25" s="12"/>
      <c r="P25" s="11"/>
      <c r="Q25" s="12"/>
    </row>
  </sheetData>
  <mergeCells count="30">
    <mergeCell ref="A24:C24"/>
    <mergeCell ref="D15:E15"/>
    <mergeCell ref="A8:B10"/>
    <mergeCell ref="C8:D8"/>
    <mergeCell ref="E8:H8"/>
    <mergeCell ref="E9:H9"/>
    <mergeCell ref="E10:H10"/>
    <mergeCell ref="A22:A23"/>
    <mergeCell ref="A14:B15"/>
    <mergeCell ref="C9:D9"/>
    <mergeCell ref="H15:I15"/>
    <mergeCell ref="A17:A21"/>
    <mergeCell ref="H14:I14"/>
    <mergeCell ref="D14:E14"/>
    <mergeCell ref="A1:B1"/>
    <mergeCell ref="A2:B2"/>
    <mergeCell ref="C1:D1"/>
    <mergeCell ref="C2:D2"/>
    <mergeCell ref="A4:Q4"/>
    <mergeCell ref="A6:Q6"/>
    <mergeCell ref="F15:G15"/>
    <mergeCell ref="F14:G14"/>
    <mergeCell ref="C10:D10"/>
    <mergeCell ref="J14:K14"/>
    <mergeCell ref="P14:Q15"/>
    <mergeCell ref="L14:M14"/>
    <mergeCell ref="J15:K15"/>
    <mergeCell ref="L15:M15"/>
    <mergeCell ref="N14:O14"/>
    <mergeCell ref="N15:O1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colBreaks count="1" manualBreakCount="1">
    <brk id="17" max="38" man="1"/>
  </colBreaks>
  <ignoredErrors>
    <ignoredError sqref="E24 G24 I24 K24 M24:N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Y24"/>
  <sheetViews>
    <sheetView view="pageBreakPreview" topLeftCell="A4" zoomScale="70" zoomScaleNormal="100" zoomScaleSheetLayoutView="70" workbookViewId="0">
      <selection activeCell="B9" sqref="B9:C9"/>
    </sheetView>
  </sheetViews>
  <sheetFormatPr defaultColWidth="9" defaultRowHeight="13.2"/>
  <cols>
    <col min="1" max="1" width="25.6640625" style="2" customWidth="1"/>
    <col min="2" max="2" width="14.6640625" style="2" customWidth="1"/>
    <col min="3" max="16" width="11.44140625" style="2" customWidth="1"/>
    <col min="17" max="16384" width="9" style="2"/>
  </cols>
  <sheetData>
    <row r="1" spans="1:25" ht="30" customHeight="1" thickBot="1">
      <c r="A1" s="13" t="s">
        <v>13</v>
      </c>
      <c r="B1" s="53" t="s">
        <v>14</v>
      </c>
      <c r="C1" s="54"/>
      <c r="D1" s="1" t="s">
        <v>15</v>
      </c>
      <c r="F1" s="3"/>
      <c r="H1" s="3"/>
      <c r="J1" s="3"/>
      <c r="L1" s="3"/>
      <c r="M1" s="3"/>
      <c r="N1" s="3"/>
      <c r="O1" s="4"/>
      <c r="P1" s="4"/>
    </row>
    <row r="2" spans="1:25" ht="30" customHeight="1" thickTop="1" thickBot="1">
      <c r="A2" s="32"/>
      <c r="B2" s="55"/>
      <c r="C2" s="56"/>
      <c r="D2" s="5"/>
      <c r="F2" s="6"/>
      <c r="H2" s="6"/>
      <c r="J2" s="6"/>
      <c r="L2" s="6"/>
      <c r="M2" s="6"/>
      <c r="N2" s="6"/>
      <c r="O2" s="7"/>
      <c r="P2" s="7"/>
    </row>
    <row r="3" spans="1:25" ht="12" customHeight="1">
      <c r="A3" s="8"/>
    </row>
    <row r="4" spans="1:25" ht="30" customHeight="1">
      <c r="A4" s="57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25" ht="12" customHeight="1">
      <c r="A5" s="14"/>
      <c r="B5" s="14"/>
      <c r="C5" s="14"/>
      <c r="D5" s="14"/>
    </row>
    <row r="6" spans="1:25" ht="30" customHeight="1">
      <c r="A6" s="40" t="s">
        <v>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25" ht="30" customHeight="1" thickBot="1">
      <c r="A7" s="30"/>
      <c r="B7" s="31"/>
      <c r="C7" s="31"/>
      <c r="D7" s="31"/>
      <c r="E7" s="31"/>
      <c r="F7" s="31"/>
      <c r="G7" s="31"/>
      <c r="H7" s="31"/>
      <c r="I7" s="2" t="s">
        <v>16</v>
      </c>
      <c r="J7" s="31"/>
      <c r="K7" s="31"/>
      <c r="L7" s="31"/>
      <c r="M7" s="31"/>
      <c r="N7" s="31"/>
      <c r="O7" s="31"/>
      <c r="P7" s="31"/>
    </row>
    <row r="8" spans="1:25" ht="27" customHeight="1">
      <c r="A8" s="61" t="s">
        <v>5</v>
      </c>
      <c r="B8" s="67" t="s">
        <v>89</v>
      </c>
      <c r="C8" s="67"/>
      <c r="D8" s="68"/>
      <c r="E8" s="69"/>
      <c r="F8" s="69"/>
      <c r="G8" s="70"/>
      <c r="I8" s="2" t="s">
        <v>10</v>
      </c>
    </row>
    <row r="9" spans="1:25" ht="27" customHeight="1">
      <c r="A9" s="63"/>
      <c r="B9" s="83" t="s">
        <v>12</v>
      </c>
      <c r="C9" s="83"/>
      <c r="D9" s="71"/>
      <c r="E9" s="72"/>
      <c r="F9" s="72"/>
      <c r="G9" s="73"/>
      <c r="I9" s="2" t="s">
        <v>17</v>
      </c>
    </row>
    <row r="10" spans="1:25" ht="27" customHeight="1" thickBot="1">
      <c r="A10" s="65"/>
      <c r="B10" s="46" t="s">
        <v>8</v>
      </c>
      <c r="C10" s="46"/>
      <c r="D10" s="74"/>
      <c r="E10" s="75"/>
      <c r="F10" s="75"/>
      <c r="G10" s="76"/>
      <c r="I10" s="2" t="s">
        <v>18</v>
      </c>
    </row>
    <row r="11" spans="1:25" ht="24" customHeight="1">
      <c r="I11" s="34" t="s">
        <v>47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I12" s="34" t="s">
        <v>87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2" customHeight="1"/>
    <row r="14" spans="1:25" ht="30" customHeight="1" thickBot="1">
      <c r="A14" s="10" t="s">
        <v>11</v>
      </c>
    </row>
    <row r="15" spans="1:25" ht="27" customHeight="1">
      <c r="A15" s="89" t="s">
        <v>38</v>
      </c>
      <c r="B15" s="23" t="s">
        <v>26</v>
      </c>
      <c r="C15" s="44" t="s">
        <v>41</v>
      </c>
      <c r="D15" s="45"/>
      <c r="E15" s="44" t="s">
        <v>42</v>
      </c>
      <c r="F15" s="45"/>
      <c r="G15" s="44" t="s">
        <v>43</v>
      </c>
      <c r="H15" s="45"/>
      <c r="I15" s="44" t="s">
        <v>44</v>
      </c>
      <c r="J15" s="45"/>
      <c r="K15" s="44" t="s">
        <v>45</v>
      </c>
      <c r="L15" s="45"/>
      <c r="M15" s="44" t="s">
        <v>46</v>
      </c>
      <c r="N15" s="45"/>
      <c r="O15" s="44" t="s">
        <v>27</v>
      </c>
      <c r="P15" s="45"/>
    </row>
    <row r="16" spans="1:25" ht="27" customHeight="1">
      <c r="A16" s="90"/>
      <c r="B16" s="24" t="s">
        <v>4</v>
      </c>
      <c r="C16" s="87" t="s">
        <v>48</v>
      </c>
      <c r="D16" s="88"/>
      <c r="E16" s="87" t="s">
        <v>49</v>
      </c>
      <c r="F16" s="88"/>
      <c r="G16" s="87" t="s">
        <v>49</v>
      </c>
      <c r="H16" s="88"/>
      <c r="I16" s="87" t="s">
        <v>50</v>
      </c>
      <c r="J16" s="88"/>
      <c r="K16" s="87" t="s">
        <v>51</v>
      </c>
      <c r="L16" s="88"/>
      <c r="M16" s="87" t="s">
        <v>52</v>
      </c>
      <c r="N16" s="88"/>
      <c r="O16" s="47"/>
      <c r="P16" s="48"/>
    </row>
    <row r="17" spans="1:16" ht="27" customHeight="1">
      <c r="A17" s="33" t="s">
        <v>6</v>
      </c>
      <c r="B17" s="24" t="s">
        <v>0</v>
      </c>
      <c r="C17" s="15" t="s">
        <v>1</v>
      </c>
      <c r="D17" s="16" t="s">
        <v>2</v>
      </c>
      <c r="E17" s="15" t="s">
        <v>1</v>
      </c>
      <c r="F17" s="16" t="s">
        <v>2</v>
      </c>
      <c r="G17" s="15" t="s">
        <v>1</v>
      </c>
      <c r="H17" s="16" t="s">
        <v>2</v>
      </c>
      <c r="I17" s="15" t="s">
        <v>1</v>
      </c>
      <c r="J17" s="16" t="s">
        <v>2</v>
      </c>
      <c r="K17" s="15" t="s">
        <v>1</v>
      </c>
      <c r="L17" s="16" t="s">
        <v>2</v>
      </c>
      <c r="M17" s="15" t="s">
        <v>1</v>
      </c>
      <c r="N17" s="16" t="s">
        <v>2</v>
      </c>
      <c r="O17" s="15" t="s">
        <v>1</v>
      </c>
      <c r="P17" s="16" t="s">
        <v>3</v>
      </c>
    </row>
    <row r="18" spans="1:16" ht="27" customHeight="1">
      <c r="A18" s="85" t="s">
        <v>28</v>
      </c>
      <c r="B18" s="25">
        <v>43372</v>
      </c>
      <c r="C18" s="19"/>
      <c r="D18" s="20">
        <f>4500*C18</f>
        <v>0</v>
      </c>
      <c r="E18" s="19"/>
      <c r="F18" s="20">
        <f>3000*E18</f>
        <v>0</v>
      </c>
      <c r="G18" s="19"/>
      <c r="H18" s="20">
        <f>3000*G18</f>
        <v>0</v>
      </c>
      <c r="I18" s="19"/>
      <c r="J18" s="20">
        <f>2000*I18</f>
        <v>0</v>
      </c>
      <c r="K18" s="19"/>
      <c r="L18" s="20">
        <f>1800*K18</f>
        <v>0</v>
      </c>
      <c r="M18" s="19"/>
      <c r="N18" s="20">
        <f>900*M18</f>
        <v>0</v>
      </c>
      <c r="O18" s="26">
        <f>C18+E18+G18+I18+K18+M18</f>
        <v>0</v>
      </c>
      <c r="P18" s="27">
        <f>D18+F18+H18+J18+L18+N18</f>
        <v>0</v>
      </c>
    </row>
    <row r="19" spans="1:16" ht="27" customHeight="1">
      <c r="A19" s="85"/>
      <c r="B19" s="25">
        <v>43373</v>
      </c>
      <c r="C19" s="19"/>
      <c r="D19" s="20">
        <f>4500*C19</f>
        <v>0</v>
      </c>
      <c r="E19" s="19"/>
      <c r="F19" s="20">
        <f>3000*E19</f>
        <v>0</v>
      </c>
      <c r="G19" s="19"/>
      <c r="H19" s="20">
        <f>3000*G19</f>
        <v>0</v>
      </c>
      <c r="I19" s="19"/>
      <c r="J19" s="20">
        <f>2000*I19</f>
        <v>0</v>
      </c>
      <c r="K19" s="19"/>
      <c r="L19" s="20">
        <f>1800*K19</f>
        <v>0</v>
      </c>
      <c r="M19" s="19"/>
      <c r="N19" s="20">
        <f>900*M19</f>
        <v>0</v>
      </c>
      <c r="O19" s="26">
        <f t="shared" ref="O19:O22" si="0">C19+E19+G19+I19+K19+M19</f>
        <v>0</v>
      </c>
      <c r="P19" s="27">
        <f t="shared" ref="P19:P23" si="1">D19+F19+H19+J19+L19+N19</f>
        <v>0</v>
      </c>
    </row>
    <row r="20" spans="1:16" ht="27" customHeight="1">
      <c r="A20" s="85"/>
      <c r="B20" s="25">
        <v>43375</v>
      </c>
      <c r="C20" s="19"/>
      <c r="D20" s="20">
        <f>3000*C20</f>
        <v>0</v>
      </c>
      <c r="E20" s="19"/>
      <c r="F20" s="20">
        <f>1000*E20</f>
        <v>0</v>
      </c>
      <c r="G20" s="19"/>
      <c r="H20" s="20">
        <f>1000*G20</f>
        <v>0</v>
      </c>
      <c r="I20" s="19"/>
      <c r="J20" s="20">
        <f>500*I20</f>
        <v>0</v>
      </c>
      <c r="K20" s="19"/>
      <c r="L20" s="20">
        <f>900*K20</f>
        <v>0</v>
      </c>
      <c r="M20" s="19"/>
      <c r="N20" s="20">
        <f>400*M20</f>
        <v>0</v>
      </c>
      <c r="O20" s="26">
        <f t="shared" si="0"/>
        <v>0</v>
      </c>
      <c r="P20" s="27">
        <f t="shared" si="1"/>
        <v>0</v>
      </c>
    </row>
    <row r="21" spans="1:16" ht="27" customHeight="1">
      <c r="A21" s="85"/>
      <c r="B21" s="25">
        <v>43376</v>
      </c>
      <c r="C21" s="19"/>
      <c r="D21" s="20">
        <f>3000*C21</f>
        <v>0</v>
      </c>
      <c r="E21" s="19"/>
      <c r="F21" s="20">
        <f>1000*E21</f>
        <v>0</v>
      </c>
      <c r="G21" s="19"/>
      <c r="H21" s="20">
        <f>1000*G21</f>
        <v>0</v>
      </c>
      <c r="I21" s="19"/>
      <c r="J21" s="20">
        <f>500*I21</f>
        <v>0</v>
      </c>
      <c r="K21" s="19"/>
      <c r="L21" s="20">
        <f>900*K21</f>
        <v>0</v>
      </c>
      <c r="M21" s="19"/>
      <c r="N21" s="20">
        <f>400*M21</f>
        <v>0</v>
      </c>
      <c r="O21" s="26">
        <f t="shared" si="0"/>
        <v>0</v>
      </c>
      <c r="P21" s="27">
        <f>D21+F21+H21+J21+L21+N21</f>
        <v>0</v>
      </c>
    </row>
    <row r="22" spans="1:16" ht="27" customHeight="1" thickBot="1">
      <c r="A22" s="86"/>
      <c r="B22" s="25">
        <v>43377</v>
      </c>
      <c r="C22" s="19"/>
      <c r="D22" s="20">
        <f>3000*C22</f>
        <v>0</v>
      </c>
      <c r="E22" s="19"/>
      <c r="F22" s="20">
        <f>1000*E22</f>
        <v>0</v>
      </c>
      <c r="G22" s="19"/>
      <c r="H22" s="20">
        <f>1000*G22</f>
        <v>0</v>
      </c>
      <c r="I22" s="19"/>
      <c r="J22" s="20">
        <f>500*I22</f>
        <v>0</v>
      </c>
      <c r="K22" s="19"/>
      <c r="L22" s="20">
        <f>900*K22</f>
        <v>0</v>
      </c>
      <c r="M22" s="19"/>
      <c r="N22" s="20">
        <f>400*M22</f>
        <v>0</v>
      </c>
      <c r="O22" s="26">
        <f t="shared" si="0"/>
        <v>0</v>
      </c>
      <c r="P22" s="27">
        <f t="shared" si="1"/>
        <v>0</v>
      </c>
    </row>
    <row r="23" spans="1:16" ht="27" customHeight="1" thickBot="1">
      <c r="A23" s="58" t="s">
        <v>9</v>
      </c>
      <c r="B23" s="60"/>
      <c r="C23" s="21">
        <f t="shared" ref="C23:N23" si="2">SUM(C18:C22)</f>
        <v>0</v>
      </c>
      <c r="D23" s="22">
        <f t="shared" si="2"/>
        <v>0</v>
      </c>
      <c r="E23" s="21">
        <f t="shared" si="2"/>
        <v>0</v>
      </c>
      <c r="F23" s="22">
        <f t="shared" si="2"/>
        <v>0</v>
      </c>
      <c r="G23" s="21">
        <f t="shared" si="2"/>
        <v>0</v>
      </c>
      <c r="H23" s="22">
        <f t="shared" si="2"/>
        <v>0</v>
      </c>
      <c r="I23" s="21">
        <f t="shared" si="2"/>
        <v>0</v>
      </c>
      <c r="J23" s="22">
        <f t="shared" si="2"/>
        <v>0</v>
      </c>
      <c r="K23" s="21">
        <f t="shared" si="2"/>
        <v>0</v>
      </c>
      <c r="L23" s="22">
        <f t="shared" si="2"/>
        <v>0</v>
      </c>
      <c r="M23" s="21">
        <f t="shared" si="2"/>
        <v>0</v>
      </c>
      <c r="N23" s="22">
        <f t="shared" si="2"/>
        <v>0</v>
      </c>
      <c r="O23" s="28">
        <f>C23+E23+G23+I23+K23+M23</f>
        <v>0</v>
      </c>
      <c r="P23" s="29">
        <f t="shared" si="1"/>
        <v>0</v>
      </c>
    </row>
    <row r="24" spans="1:16" ht="12" customHeight="1">
      <c r="A24" s="3"/>
      <c r="B24" s="3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2"/>
      <c r="N24" s="12"/>
      <c r="O24" s="11"/>
      <c r="P24" s="12"/>
    </row>
  </sheetData>
  <mergeCells count="27">
    <mergeCell ref="B1:C1"/>
    <mergeCell ref="B2:C2"/>
    <mergeCell ref="A4:P4"/>
    <mergeCell ref="A6:P6"/>
    <mergeCell ref="A8:A10"/>
    <mergeCell ref="B8:C8"/>
    <mergeCell ref="D8:G8"/>
    <mergeCell ref="B9:C9"/>
    <mergeCell ref="D9:G9"/>
    <mergeCell ref="B10:C10"/>
    <mergeCell ref="D10:G10"/>
    <mergeCell ref="A18:A22"/>
    <mergeCell ref="A23:B23"/>
    <mergeCell ref="M15:N15"/>
    <mergeCell ref="O15:P16"/>
    <mergeCell ref="C16:D16"/>
    <mergeCell ref="E16:F16"/>
    <mergeCell ref="G16:H16"/>
    <mergeCell ref="I16:J16"/>
    <mergeCell ref="K16:L16"/>
    <mergeCell ref="M16:N16"/>
    <mergeCell ref="A15:A16"/>
    <mergeCell ref="C15:D15"/>
    <mergeCell ref="E15:F15"/>
    <mergeCell ref="G15:H15"/>
    <mergeCell ref="I15:J15"/>
    <mergeCell ref="K15:L1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colBreaks count="1" manualBreakCount="1">
    <brk id="16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W23"/>
  <sheetViews>
    <sheetView view="pageBreakPreview" zoomScale="70" zoomScaleNormal="100" zoomScaleSheetLayoutView="70" workbookViewId="0">
      <selection activeCell="B9" sqref="B9:C9"/>
    </sheetView>
  </sheetViews>
  <sheetFormatPr defaultColWidth="9" defaultRowHeight="13.2"/>
  <cols>
    <col min="1" max="1" width="25.6640625" style="2" customWidth="1"/>
    <col min="2" max="2" width="14.6640625" style="2" customWidth="1"/>
    <col min="3" max="14" width="11.44140625" style="2" customWidth="1"/>
    <col min="15" max="16384" width="9" style="2"/>
  </cols>
  <sheetData>
    <row r="1" spans="1:23" ht="30" customHeight="1" thickBot="1">
      <c r="A1" s="13" t="s">
        <v>13</v>
      </c>
      <c r="B1" s="53" t="s">
        <v>14</v>
      </c>
      <c r="C1" s="54"/>
      <c r="D1" s="1" t="s">
        <v>15</v>
      </c>
      <c r="F1" s="3"/>
      <c r="H1" s="3"/>
      <c r="J1" s="3"/>
      <c r="L1" s="3"/>
      <c r="M1" s="4"/>
      <c r="N1" s="4"/>
    </row>
    <row r="2" spans="1:23" ht="30" customHeight="1" thickTop="1" thickBot="1">
      <c r="A2" s="32"/>
      <c r="B2" s="55"/>
      <c r="C2" s="56"/>
      <c r="D2" s="5"/>
      <c r="F2" s="6"/>
      <c r="H2" s="6"/>
      <c r="J2" s="6"/>
      <c r="L2" s="6"/>
      <c r="M2" s="7"/>
      <c r="N2" s="7"/>
    </row>
    <row r="3" spans="1:23" ht="12" customHeight="1">
      <c r="A3" s="8"/>
    </row>
    <row r="4" spans="1:23" ht="30" customHeight="1">
      <c r="A4" s="57" t="s">
        <v>53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23" ht="12" customHeight="1">
      <c r="A5" s="14"/>
      <c r="B5" s="14"/>
      <c r="C5" s="14"/>
      <c r="D5" s="14"/>
    </row>
    <row r="6" spans="1:23" ht="30" customHeight="1">
      <c r="A6" s="40" t="s">
        <v>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23" ht="30" customHeight="1" thickBot="1">
      <c r="A7" s="30"/>
      <c r="B7" s="31"/>
      <c r="C7" s="31"/>
      <c r="D7" s="31"/>
      <c r="E7" s="31"/>
      <c r="F7" s="31"/>
      <c r="G7" s="31"/>
      <c r="H7" s="31"/>
      <c r="I7" s="2" t="s">
        <v>16</v>
      </c>
      <c r="J7" s="31"/>
      <c r="K7" s="31"/>
      <c r="L7" s="31"/>
      <c r="M7" s="31"/>
      <c r="N7" s="31"/>
    </row>
    <row r="8" spans="1:23" ht="27" customHeight="1">
      <c r="A8" s="61" t="s">
        <v>5</v>
      </c>
      <c r="B8" s="67" t="s">
        <v>89</v>
      </c>
      <c r="C8" s="67"/>
      <c r="D8" s="68"/>
      <c r="E8" s="69"/>
      <c r="F8" s="69"/>
      <c r="G8" s="70"/>
      <c r="I8" s="2" t="s">
        <v>10</v>
      </c>
    </row>
    <row r="9" spans="1:23" ht="27" customHeight="1">
      <c r="A9" s="63"/>
      <c r="B9" s="83" t="s">
        <v>12</v>
      </c>
      <c r="C9" s="83"/>
      <c r="D9" s="71"/>
      <c r="E9" s="72"/>
      <c r="F9" s="72"/>
      <c r="G9" s="73"/>
      <c r="I9" s="2" t="s">
        <v>17</v>
      </c>
    </row>
    <row r="10" spans="1:23" ht="27" customHeight="1" thickBot="1">
      <c r="A10" s="65"/>
      <c r="B10" s="46" t="s">
        <v>8</v>
      </c>
      <c r="C10" s="46"/>
      <c r="D10" s="74"/>
      <c r="E10" s="75"/>
      <c r="F10" s="75"/>
      <c r="G10" s="76"/>
      <c r="I10" s="2" t="s">
        <v>18</v>
      </c>
    </row>
    <row r="11" spans="1:23" ht="24" customHeight="1">
      <c r="I11" s="91" t="s">
        <v>87</v>
      </c>
      <c r="J11" s="91"/>
      <c r="K11" s="91"/>
      <c r="L11" s="91"/>
      <c r="M11" s="91"/>
      <c r="N11" s="91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 customHeight="1"/>
    <row r="13" spans="1:23" ht="30" customHeight="1" thickBot="1">
      <c r="A13" s="10" t="s">
        <v>11</v>
      </c>
    </row>
    <row r="14" spans="1:23" ht="27" customHeight="1">
      <c r="A14" s="92" t="s">
        <v>54</v>
      </c>
      <c r="B14" s="23" t="s">
        <v>26</v>
      </c>
      <c r="C14" s="44" t="s">
        <v>55</v>
      </c>
      <c r="D14" s="45"/>
      <c r="E14" s="44" t="s">
        <v>56</v>
      </c>
      <c r="F14" s="45"/>
      <c r="G14" s="44" t="s">
        <v>57</v>
      </c>
      <c r="H14" s="45"/>
      <c r="I14" s="44" t="s">
        <v>58</v>
      </c>
      <c r="J14" s="45"/>
      <c r="K14" s="44" t="s">
        <v>59</v>
      </c>
      <c r="L14" s="45"/>
      <c r="M14" s="44" t="s">
        <v>27</v>
      </c>
      <c r="N14" s="45"/>
    </row>
    <row r="15" spans="1:23" ht="27" customHeight="1" thickBot="1">
      <c r="A15" s="93"/>
      <c r="B15" s="24" t="s">
        <v>4</v>
      </c>
      <c r="C15" s="42">
        <v>4500</v>
      </c>
      <c r="D15" s="43"/>
      <c r="E15" s="42">
        <v>3000</v>
      </c>
      <c r="F15" s="43"/>
      <c r="G15" s="42">
        <v>1000</v>
      </c>
      <c r="H15" s="43"/>
      <c r="I15" s="42">
        <v>500</v>
      </c>
      <c r="J15" s="43"/>
      <c r="K15" s="42">
        <v>0</v>
      </c>
      <c r="L15" s="43"/>
      <c r="M15" s="47"/>
      <c r="N15" s="48"/>
    </row>
    <row r="16" spans="1:23" ht="27" customHeight="1">
      <c r="A16" s="37" t="s">
        <v>6</v>
      </c>
      <c r="B16" s="24" t="s">
        <v>0</v>
      </c>
      <c r="C16" s="15" t="s">
        <v>1</v>
      </c>
      <c r="D16" s="16" t="s">
        <v>2</v>
      </c>
      <c r="E16" s="15" t="s">
        <v>1</v>
      </c>
      <c r="F16" s="16" t="s">
        <v>2</v>
      </c>
      <c r="G16" s="15" t="s">
        <v>1</v>
      </c>
      <c r="H16" s="16" t="s">
        <v>2</v>
      </c>
      <c r="I16" s="15" t="s">
        <v>1</v>
      </c>
      <c r="J16" s="16" t="s">
        <v>2</v>
      </c>
      <c r="K16" s="15" t="s">
        <v>1</v>
      </c>
      <c r="L16" s="16" t="s">
        <v>2</v>
      </c>
      <c r="M16" s="15" t="s">
        <v>1</v>
      </c>
      <c r="N16" s="16" t="s">
        <v>3</v>
      </c>
    </row>
    <row r="17" spans="1:14" ht="27" customHeight="1">
      <c r="A17" s="47" t="s">
        <v>28</v>
      </c>
      <c r="B17" s="25">
        <v>43372</v>
      </c>
      <c r="C17" s="19"/>
      <c r="D17" s="20">
        <f t="shared" ref="D17:D22" si="0">$C$15*C17</f>
        <v>0</v>
      </c>
      <c r="E17" s="19"/>
      <c r="F17" s="20">
        <f t="shared" ref="F17:F22" si="1">$E$15*E17</f>
        <v>0</v>
      </c>
      <c r="G17" s="19"/>
      <c r="H17" s="20">
        <f t="shared" ref="H17:H22" si="2">$G$15*G17</f>
        <v>0</v>
      </c>
      <c r="I17" s="19"/>
      <c r="J17" s="20">
        <f t="shared" ref="J17:J22" si="3">$I$15*I17</f>
        <v>0</v>
      </c>
      <c r="K17" s="19"/>
      <c r="L17" s="20">
        <f t="shared" ref="L17:L22" si="4">$K$15*K17</f>
        <v>0</v>
      </c>
      <c r="M17" s="26">
        <f>C17+E17+G17+I17+K17</f>
        <v>0</v>
      </c>
      <c r="N17" s="27">
        <f>D17+F17+H17+J17+L17</f>
        <v>0</v>
      </c>
    </row>
    <row r="18" spans="1:14" ht="27" customHeight="1">
      <c r="A18" s="47"/>
      <c r="B18" s="25">
        <v>43373</v>
      </c>
      <c r="C18" s="19"/>
      <c r="D18" s="20">
        <f t="shared" si="0"/>
        <v>0</v>
      </c>
      <c r="E18" s="19"/>
      <c r="F18" s="20">
        <f t="shared" si="1"/>
        <v>0</v>
      </c>
      <c r="G18" s="19"/>
      <c r="H18" s="20">
        <f t="shared" si="2"/>
        <v>0</v>
      </c>
      <c r="I18" s="19"/>
      <c r="J18" s="20">
        <f t="shared" si="3"/>
        <v>0</v>
      </c>
      <c r="K18" s="19"/>
      <c r="L18" s="20">
        <f t="shared" si="4"/>
        <v>0</v>
      </c>
      <c r="M18" s="26">
        <f t="shared" ref="M18:M21" si="5">C18+E18+G18+I18+K18</f>
        <v>0</v>
      </c>
      <c r="N18" s="27">
        <f>D18+F18+H18+J18+L18</f>
        <v>0</v>
      </c>
    </row>
    <row r="19" spans="1:14" ht="27" customHeight="1">
      <c r="A19" s="47"/>
      <c r="B19" s="25">
        <v>43375</v>
      </c>
      <c r="C19" s="19"/>
      <c r="D19" s="20">
        <f t="shared" si="0"/>
        <v>0</v>
      </c>
      <c r="E19" s="19"/>
      <c r="F19" s="20">
        <f t="shared" si="1"/>
        <v>0</v>
      </c>
      <c r="G19" s="19"/>
      <c r="H19" s="20">
        <f t="shared" si="2"/>
        <v>0</v>
      </c>
      <c r="I19" s="19"/>
      <c r="J19" s="20">
        <f t="shared" si="3"/>
        <v>0</v>
      </c>
      <c r="K19" s="19"/>
      <c r="L19" s="20">
        <f t="shared" si="4"/>
        <v>0</v>
      </c>
      <c r="M19" s="26">
        <f t="shared" si="5"/>
        <v>0</v>
      </c>
      <c r="N19" s="27">
        <f>D19+F19+H19+J19+L19</f>
        <v>0</v>
      </c>
    </row>
    <row r="20" spans="1:14" ht="27" customHeight="1">
      <c r="A20" s="47"/>
      <c r="B20" s="25">
        <v>43376</v>
      </c>
      <c r="C20" s="19"/>
      <c r="D20" s="20">
        <f t="shared" si="0"/>
        <v>0</v>
      </c>
      <c r="E20" s="19"/>
      <c r="F20" s="20">
        <f t="shared" si="1"/>
        <v>0</v>
      </c>
      <c r="G20" s="19"/>
      <c r="H20" s="20">
        <f t="shared" si="2"/>
        <v>0</v>
      </c>
      <c r="I20" s="19"/>
      <c r="J20" s="20">
        <f t="shared" si="3"/>
        <v>0</v>
      </c>
      <c r="K20" s="19"/>
      <c r="L20" s="20">
        <f t="shared" si="4"/>
        <v>0</v>
      </c>
      <c r="M20" s="26">
        <f t="shared" si="5"/>
        <v>0</v>
      </c>
      <c r="N20" s="27">
        <f>D20+F20+H20+J20+L20</f>
        <v>0</v>
      </c>
    </row>
    <row r="21" spans="1:14" ht="27" customHeight="1">
      <c r="A21" s="47"/>
      <c r="B21" s="25">
        <v>43377</v>
      </c>
      <c r="C21" s="19"/>
      <c r="D21" s="20">
        <f t="shared" si="0"/>
        <v>0</v>
      </c>
      <c r="E21" s="19"/>
      <c r="F21" s="20">
        <f t="shared" si="1"/>
        <v>0</v>
      </c>
      <c r="G21" s="19"/>
      <c r="H21" s="20">
        <f t="shared" si="2"/>
        <v>0</v>
      </c>
      <c r="I21" s="19"/>
      <c r="J21" s="20">
        <f t="shared" si="3"/>
        <v>0</v>
      </c>
      <c r="K21" s="19"/>
      <c r="L21" s="20">
        <f t="shared" si="4"/>
        <v>0</v>
      </c>
      <c r="M21" s="26">
        <f t="shared" si="5"/>
        <v>0</v>
      </c>
      <c r="N21" s="27">
        <f>D21+F21+H21+J21+L21</f>
        <v>0</v>
      </c>
    </row>
    <row r="22" spans="1:14" ht="27" customHeight="1" thickBot="1">
      <c r="A22" s="58" t="s">
        <v>9</v>
      </c>
      <c r="B22" s="60"/>
      <c r="C22" s="21">
        <f>SUM(C17:C21)</f>
        <v>0</v>
      </c>
      <c r="D22" s="22">
        <f t="shared" si="0"/>
        <v>0</v>
      </c>
      <c r="E22" s="21">
        <f>SUM(E17:E21)</f>
        <v>0</v>
      </c>
      <c r="F22" s="22">
        <f t="shared" si="1"/>
        <v>0</v>
      </c>
      <c r="G22" s="21">
        <f>SUM(G17:G21)</f>
        <v>0</v>
      </c>
      <c r="H22" s="22">
        <f t="shared" si="2"/>
        <v>0</v>
      </c>
      <c r="I22" s="21">
        <f>SUM(I17:I21)</f>
        <v>0</v>
      </c>
      <c r="J22" s="22">
        <f t="shared" si="3"/>
        <v>0</v>
      </c>
      <c r="K22" s="21">
        <f>SUM(K17:K21)</f>
        <v>0</v>
      </c>
      <c r="L22" s="22">
        <f t="shared" si="4"/>
        <v>0</v>
      </c>
      <c r="M22" s="28">
        <f t="shared" ref="M22" si="6">C22+E22+G22+I22+K22</f>
        <v>0</v>
      </c>
      <c r="N22" s="29">
        <f>D22+F22+H22+J22+L22</f>
        <v>0</v>
      </c>
    </row>
    <row r="23" spans="1:14" ht="12" customHeight="1">
      <c r="A23" s="3"/>
      <c r="B23" s="3"/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  <c r="N23" s="12"/>
    </row>
  </sheetData>
  <mergeCells count="26">
    <mergeCell ref="B1:C1"/>
    <mergeCell ref="B2:C2"/>
    <mergeCell ref="A4:N4"/>
    <mergeCell ref="A6:N6"/>
    <mergeCell ref="A8:A10"/>
    <mergeCell ref="B8:C8"/>
    <mergeCell ref="D8:G8"/>
    <mergeCell ref="B9:C9"/>
    <mergeCell ref="D9:G9"/>
    <mergeCell ref="B10:C10"/>
    <mergeCell ref="D10:G10"/>
    <mergeCell ref="I11:N11"/>
    <mergeCell ref="A17:A21"/>
    <mergeCell ref="A22:B22"/>
    <mergeCell ref="M14:N15"/>
    <mergeCell ref="C15:D15"/>
    <mergeCell ref="E15:F15"/>
    <mergeCell ref="G15:H15"/>
    <mergeCell ref="I15:J15"/>
    <mergeCell ref="K15:L15"/>
    <mergeCell ref="A14:A15"/>
    <mergeCell ref="C14:D14"/>
    <mergeCell ref="E14:F14"/>
    <mergeCell ref="G14:H14"/>
    <mergeCell ref="I14:J14"/>
    <mergeCell ref="K14:L1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77" orientation="landscape" r:id="rId1"/>
  <headerFooter alignWithMargins="0"/>
  <colBreaks count="1" manualBreakCount="1">
    <brk id="14" max="38" man="1"/>
  </colBreaks>
  <ignoredErrors>
    <ignoredError sqref="D22 F22 H22 J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A24"/>
  <sheetViews>
    <sheetView view="pageBreakPreview" zoomScale="70" zoomScaleNormal="100" zoomScaleSheetLayoutView="70" workbookViewId="0">
      <selection activeCell="B9" sqref="B9:C9"/>
    </sheetView>
  </sheetViews>
  <sheetFormatPr defaultColWidth="9" defaultRowHeight="13.2"/>
  <cols>
    <col min="1" max="1" width="25.6640625" style="2" customWidth="1"/>
    <col min="2" max="2" width="14.6640625" style="2" customWidth="1"/>
    <col min="3" max="18" width="11.44140625" style="2" customWidth="1"/>
    <col min="19" max="16384" width="9" style="2"/>
  </cols>
  <sheetData>
    <row r="1" spans="1:27" ht="30" customHeight="1" thickBot="1">
      <c r="A1" s="13" t="s">
        <v>13</v>
      </c>
      <c r="B1" s="53" t="s">
        <v>14</v>
      </c>
      <c r="C1" s="54"/>
      <c r="D1" s="1" t="s">
        <v>15</v>
      </c>
      <c r="F1" s="3"/>
      <c r="H1" s="3"/>
      <c r="J1" s="3"/>
      <c r="L1" s="3"/>
      <c r="M1" s="3"/>
      <c r="N1" s="3"/>
      <c r="O1" s="3"/>
      <c r="P1" s="3"/>
      <c r="Q1" s="4"/>
      <c r="R1" s="4"/>
    </row>
    <row r="2" spans="1:27" ht="30" customHeight="1" thickTop="1" thickBot="1">
      <c r="A2" s="32"/>
      <c r="B2" s="55"/>
      <c r="C2" s="56"/>
      <c r="D2" s="5"/>
      <c r="F2" s="6"/>
      <c r="H2" s="6"/>
      <c r="J2" s="6"/>
      <c r="L2" s="6"/>
      <c r="M2" s="6"/>
      <c r="N2" s="6"/>
      <c r="O2" s="6"/>
      <c r="P2" s="6"/>
      <c r="Q2" s="7"/>
      <c r="R2" s="7"/>
    </row>
    <row r="3" spans="1:27" ht="12" customHeight="1">
      <c r="A3" s="8"/>
    </row>
    <row r="4" spans="1:27" ht="30" customHeight="1">
      <c r="A4" s="57" t="s">
        <v>60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27" ht="12" customHeight="1">
      <c r="A5" s="14"/>
      <c r="B5" s="14"/>
      <c r="C5" s="14"/>
      <c r="D5" s="14"/>
    </row>
    <row r="6" spans="1:27" ht="30" customHeight="1">
      <c r="A6" s="40" t="s">
        <v>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27" ht="30" customHeight="1" thickBot="1">
      <c r="A7" s="30"/>
      <c r="B7" s="31"/>
      <c r="C7" s="31"/>
      <c r="D7" s="31"/>
      <c r="E7" s="31"/>
      <c r="F7" s="31"/>
      <c r="G7" s="31"/>
      <c r="H7" s="31"/>
      <c r="I7" s="2" t="s">
        <v>16</v>
      </c>
      <c r="J7" s="31"/>
      <c r="K7" s="31"/>
      <c r="L7" s="31"/>
      <c r="M7" s="31"/>
      <c r="N7" s="31"/>
      <c r="O7" s="31"/>
      <c r="P7" s="31"/>
      <c r="Q7" s="31"/>
      <c r="R7" s="31"/>
    </row>
    <row r="8" spans="1:27" ht="27" customHeight="1">
      <c r="A8" s="61" t="s">
        <v>5</v>
      </c>
      <c r="B8" s="67" t="s">
        <v>89</v>
      </c>
      <c r="C8" s="67"/>
      <c r="D8" s="68"/>
      <c r="E8" s="69"/>
      <c r="F8" s="69"/>
      <c r="G8" s="70"/>
      <c r="I8" s="2" t="s">
        <v>10</v>
      </c>
    </row>
    <row r="9" spans="1:27" ht="27" customHeight="1">
      <c r="A9" s="63"/>
      <c r="B9" s="83" t="s">
        <v>12</v>
      </c>
      <c r="C9" s="83"/>
      <c r="D9" s="71"/>
      <c r="E9" s="72"/>
      <c r="F9" s="72"/>
      <c r="G9" s="73"/>
      <c r="I9" s="2" t="s">
        <v>17</v>
      </c>
    </row>
    <row r="10" spans="1:27" ht="27" customHeight="1" thickBot="1">
      <c r="A10" s="65"/>
      <c r="B10" s="46" t="s">
        <v>8</v>
      </c>
      <c r="C10" s="46"/>
      <c r="D10" s="74"/>
      <c r="E10" s="75"/>
      <c r="F10" s="75"/>
      <c r="G10" s="76"/>
      <c r="I10" s="2" t="s">
        <v>18</v>
      </c>
    </row>
    <row r="11" spans="1:27" ht="24" customHeight="1">
      <c r="I11" s="34" t="s">
        <v>47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24" customHeight="1">
      <c r="I12" s="34" t="s">
        <v>87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2" customHeight="1"/>
    <row r="14" spans="1:27" ht="30" customHeight="1" thickBot="1">
      <c r="A14" s="10" t="s">
        <v>11</v>
      </c>
    </row>
    <row r="15" spans="1:27" ht="27" customHeight="1">
      <c r="A15" s="89" t="s">
        <v>67</v>
      </c>
      <c r="B15" s="23" t="s">
        <v>26</v>
      </c>
      <c r="C15" s="94" t="s">
        <v>61</v>
      </c>
      <c r="D15" s="95"/>
      <c r="E15" s="94" t="s">
        <v>62</v>
      </c>
      <c r="F15" s="95"/>
      <c r="G15" s="94" t="s">
        <v>63</v>
      </c>
      <c r="H15" s="95"/>
      <c r="I15" s="94" t="s">
        <v>64</v>
      </c>
      <c r="J15" s="95"/>
      <c r="K15" s="94" t="s">
        <v>57</v>
      </c>
      <c r="L15" s="95"/>
      <c r="M15" s="94" t="s">
        <v>65</v>
      </c>
      <c r="N15" s="95"/>
      <c r="O15" s="94" t="s">
        <v>66</v>
      </c>
      <c r="P15" s="95"/>
      <c r="Q15" s="44" t="s">
        <v>27</v>
      </c>
      <c r="R15" s="45"/>
    </row>
    <row r="16" spans="1:27" ht="27" customHeight="1">
      <c r="A16" s="90"/>
      <c r="B16" s="24" t="s">
        <v>4</v>
      </c>
      <c r="C16" s="87" t="s">
        <v>68</v>
      </c>
      <c r="D16" s="88"/>
      <c r="E16" s="87" t="s">
        <v>69</v>
      </c>
      <c r="F16" s="88"/>
      <c r="G16" s="96" t="s">
        <v>70</v>
      </c>
      <c r="H16" s="97"/>
      <c r="I16" s="96" t="s">
        <v>70</v>
      </c>
      <c r="J16" s="97"/>
      <c r="K16" s="87" t="s">
        <v>71</v>
      </c>
      <c r="L16" s="88"/>
      <c r="M16" s="87" t="s">
        <v>72</v>
      </c>
      <c r="N16" s="88"/>
      <c r="O16" s="87" t="s">
        <v>73</v>
      </c>
      <c r="P16" s="88"/>
      <c r="Q16" s="47"/>
      <c r="R16" s="48"/>
    </row>
    <row r="17" spans="1:18" ht="27" customHeight="1">
      <c r="A17" s="33" t="s">
        <v>6</v>
      </c>
      <c r="B17" s="24" t="s">
        <v>0</v>
      </c>
      <c r="C17" s="15" t="s">
        <v>1</v>
      </c>
      <c r="D17" s="16" t="s">
        <v>2</v>
      </c>
      <c r="E17" s="15" t="s">
        <v>1</v>
      </c>
      <c r="F17" s="16" t="s">
        <v>2</v>
      </c>
      <c r="G17" s="15" t="s">
        <v>1</v>
      </c>
      <c r="H17" s="16" t="s">
        <v>2</v>
      </c>
      <c r="I17" s="15" t="s">
        <v>1</v>
      </c>
      <c r="J17" s="16" t="s">
        <v>2</v>
      </c>
      <c r="K17" s="15" t="s">
        <v>1</v>
      </c>
      <c r="L17" s="16" t="s">
        <v>2</v>
      </c>
      <c r="M17" s="15" t="s">
        <v>1</v>
      </c>
      <c r="N17" s="16" t="s">
        <v>2</v>
      </c>
      <c r="O17" s="15" t="s">
        <v>1</v>
      </c>
      <c r="P17" s="16" t="s">
        <v>2</v>
      </c>
      <c r="Q17" s="15" t="s">
        <v>1</v>
      </c>
      <c r="R17" s="16" t="s">
        <v>3</v>
      </c>
    </row>
    <row r="18" spans="1:18" ht="27" customHeight="1">
      <c r="A18" s="85" t="s">
        <v>28</v>
      </c>
      <c r="B18" s="25">
        <v>43372</v>
      </c>
      <c r="C18" s="19"/>
      <c r="D18" s="20">
        <f>4000*C18</f>
        <v>0</v>
      </c>
      <c r="E18" s="19"/>
      <c r="F18" s="20">
        <f>3000*E18</f>
        <v>0</v>
      </c>
      <c r="G18" s="19"/>
      <c r="H18" s="20">
        <f>2000*G18</f>
        <v>0</v>
      </c>
      <c r="I18" s="19"/>
      <c r="J18" s="20">
        <f>2000*I18</f>
        <v>0</v>
      </c>
      <c r="K18" s="19"/>
      <c r="L18" s="20">
        <f>1000*K18</f>
        <v>0</v>
      </c>
      <c r="M18" s="19"/>
      <c r="N18" s="20">
        <f>1000*M18</f>
        <v>0</v>
      </c>
      <c r="O18" s="19"/>
      <c r="P18" s="20">
        <f>500*O18</f>
        <v>0</v>
      </c>
      <c r="Q18" s="26">
        <f>C18+E18+G18+I18+K18+M18+O18</f>
        <v>0</v>
      </c>
      <c r="R18" s="27">
        <f>D18+F18+H18+J18+L18+N18+P18</f>
        <v>0</v>
      </c>
    </row>
    <row r="19" spans="1:18" ht="27" customHeight="1">
      <c r="A19" s="85"/>
      <c r="B19" s="25">
        <v>43373</v>
      </c>
      <c r="C19" s="19"/>
      <c r="D19" s="20">
        <f>4000*C19</f>
        <v>0</v>
      </c>
      <c r="E19" s="19"/>
      <c r="F19" s="20">
        <f>3000*E19</f>
        <v>0</v>
      </c>
      <c r="G19" s="19"/>
      <c r="H19" s="20">
        <f>2000*G19</f>
        <v>0</v>
      </c>
      <c r="I19" s="19"/>
      <c r="J19" s="20">
        <f>2000*I19</f>
        <v>0</v>
      </c>
      <c r="K19" s="19"/>
      <c r="L19" s="20">
        <f>1000*K19</f>
        <v>0</v>
      </c>
      <c r="M19" s="19"/>
      <c r="N19" s="20">
        <f>1000*M19</f>
        <v>0</v>
      </c>
      <c r="O19" s="19"/>
      <c r="P19" s="20">
        <f>500*O19</f>
        <v>0</v>
      </c>
      <c r="Q19" s="26">
        <f t="shared" ref="Q19:Q23" si="0">C19+E19+G19+I19+K19+M19+O19</f>
        <v>0</v>
      </c>
      <c r="R19" s="27">
        <f t="shared" ref="R19:R23" si="1">D19+F19+H19+J19+L19+N19+P19</f>
        <v>0</v>
      </c>
    </row>
    <row r="20" spans="1:18" ht="27" customHeight="1">
      <c r="A20" s="85"/>
      <c r="B20" s="25">
        <v>43374</v>
      </c>
      <c r="C20" s="19"/>
      <c r="D20" s="20">
        <f>2500*C20</f>
        <v>0</v>
      </c>
      <c r="E20" s="19"/>
      <c r="F20" s="20">
        <f>2000*E20</f>
        <v>0</v>
      </c>
      <c r="G20" s="19"/>
      <c r="H20" s="20">
        <f>1500*G20</f>
        <v>0</v>
      </c>
      <c r="I20" s="19"/>
      <c r="J20" s="20">
        <f>1500*I20</f>
        <v>0</v>
      </c>
      <c r="K20" s="19"/>
      <c r="L20" s="20">
        <f>500*K20</f>
        <v>0</v>
      </c>
      <c r="M20" s="19"/>
      <c r="N20" s="20">
        <f>500*M20</f>
        <v>0</v>
      </c>
      <c r="O20" s="19"/>
      <c r="P20" s="20">
        <f>300*O20</f>
        <v>0</v>
      </c>
      <c r="Q20" s="26">
        <f t="shared" si="0"/>
        <v>0</v>
      </c>
      <c r="R20" s="27">
        <f t="shared" si="1"/>
        <v>0</v>
      </c>
    </row>
    <row r="21" spans="1:18" ht="27" customHeight="1">
      <c r="A21" s="85"/>
      <c r="B21" s="25">
        <v>43376</v>
      </c>
      <c r="C21" s="19"/>
      <c r="D21" s="20">
        <f t="shared" ref="D21:D22" si="2">2500*C21</f>
        <v>0</v>
      </c>
      <c r="E21" s="19"/>
      <c r="F21" s="20">
        <f t="shared" ref="F21:F22" si="3">2000*E21</f>
        <v>0</v>
      </c>
      <c r="G21" s="19"/>
      <c r="H21" s="20">
        <f t="shared" ref="H21:H22" si="4">1500*G21</f>
        <v>0</v>
      </c>
      <c r="I21" s="19"/>
      <c r="J21" s="20">
        <f t="shared" ref="J21:J22" si="5">1500*I21</f>
        <v>0</v>
      </c>
      <c r="K21" s="19"/>
      <c r="L21" s="20">
        <f>500*K21</f>
        <v>0</v>
      </c>
      <c r="M21" s="19"/>
      <c r="N21" s="20">
        <f>500*M21</f>
        <v>0</v>
      </c>
      <c r="O21" s="19"/>
      <c r="P21" s="20">
        <f t="shared" ref="P21:P22" si="6">300*O21</f>
        <v>0</v>
      </c>
      <c r="Q21" s="26">
        <f t="shared" si="0"/>
        <v>0</v>
      </c>
      <c r="R21" s="27">
        <f t="shared" si="1"/>
        <v>0</v>
      </c>
    </row>
    <row r="22" spans="1:18" ht="27" customHeight="1" thickBot="1">
      <c r="A22" s="86"/>
      <c r="B22" s="25">
        <v>43377</v>
      </c>
      <c r="C22" s="19"/>
      <c r="D22" s="20">
        <f t="shared" si="2"/>
        <v>0</v>
      </c>
      <c r="E22" s="19"/>
      <c r="F22" s="20">
        <f t="shared" si="3"/>
        <v>0</v>
      </c>
      <c r="G22" s="19"/>
      <c r="H22" s="20">
        <f t="shared" si="4"/>
        <v>0</v>
      </c>
      <c r="I22" s="19"/>
      <c r="J22" s="20">
        <f t="shared" si="5"/>
        <v>0</v>
      </c>
      <c r="K22" s="19"/>
      <c r="L22" s="20">
        <f>500*K22</f>
        <v>0</v>
      </c>
      <c r="M22" s="19"/>
      <c r="N22" s="20">
        <f>500*M22</f>
        <v>0</v>
      </c>
      <c r="O22" s="19"/>
      <c r="P22" s="20">
        <f t="shared" si="6"/>
        <v>0</v>
      </c>
      <c r="Q22" s="26">
        <f t="shared" si="0"/>
        <v>0</v>
      </c>
      <c r="R22" s="27">
        <f t="shared" si="1"/>
        <v>0</v>
      </c>
    </row>
    <row r="23" spans="1:18" ht="27" customHeight="1" thickBot="1">
      <c r="A23" s="58" t="s">
        <v>9</v>
      </c>
      <c r="B23" s="60"/>
      <c r="C23" s="21">
        <f t="shared" ref="C23:P23" si="7">SUM(C18:C22)</f>
        <v>0</v>
      </c>
      <c r="D23" s="22">
        <f t="shared" si="7"/>
        <v>0</v>
      </c>
      <c r="E23" s="21">
        <f t="shared" si="7"/>
        <v>0</v>
      </c>
      <c r="F23" s="22">
        <f t="shared" si="7"/>
        <v>0</v>
      </c>
      <c r="G23" s="21">
        <f t="shared" si="7"/>
        <v>0</v>
      </c>
      <c r="H23" s="22">
        <f t="shared" si="7"/>
        <v>0</v>
      </c>
      <c r="I23" s="21">
        <f t="shared" si="7"/>
        <v>0</v>
      </c>
      <c r="J23" s="22">
        <f t="shared" si="7"/>
        <v>0</v>
      </c>
      <c r="K23" s="21">
        <f t="shared" si="7"/>
        <v>0</v>
      </c>
      <c r="L23" s="22">
        <f t="shared" si="7"/>
        <v>0</v>
      </c>
      <c r="M23" s="21">
        <f t="shared" si="7"/>
        <v>0</v>
      </c>
      <c r="N23" s="22">
        <f t="shared" si="7"/>
        <v>0</v>
      </c>
      <c r="O23" s="21">
        <f t="shared" si="7"/>
        <v>0</v>
      </c>
      <c r="P23" s="22">
        <f t="shared" si="7"/>
        <v>0</v>
      </c>
      <c r="Q23" s="28">
        <f t="shared" si="0"/>
        <v>0</v>
      </c>
      <c r="R23" s="29">
        <f t="shared" si="1"/>
        <v>0</v>
      </c>
    </row>
    <row r="24" spans="1:18" ht="12" customHeight="1">
      <c r="A24" s="3"/>
      <c r="B24" s="3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2"/>
      <c r="N24" s="12"/>
      <c r="O24" s="12"/>
      <c r="P24" s="12"/>
      <c r="Q24" s="11"/>
      <c r="R24" s="12"/>
    </row>
  </sheetData>
  <mergeCells count="29">
    <mergeCell ref="B1:C1"/>
    <mergeCell ref="B2:C2"/>
    <mergeCell ref="A4:R4"/>
    <mergeCell ref="A6:R6"/>
    <mergeCell ref="A8:A10"/>
    <mergeCell ref="B8:C8"/>
    <mergeCell ref="D8:G8"/>
    <mergeCell ref="B9:C9"/>
    <mergeCell ref="D9:G9"/>
    <mergeCell ref="B10:C10"/>
    <mergeCell ref="D10:G10"/>
    <mergeCell ref="Q15:R16"/>
    <mergeCell ref="C16:D16"/>
    <mergeCell ref="E16:F16"/>
    <mergeCell ref="G16:H16"/>
    <mergeCell ref="I16:J16"/>
    <mergeCell ref="K16:L16"/>
    <mergeCell ref="M16:N16"/>
    <mergeCell ref="I15:J15"/>
    <mergeCell ref="A18:A22"/>
    <mergeCell ref="A23:B23"/>
    <mergeCell ref="O15:P15"/>
    <mergeCell ref="O16:P16"/>
    <mergeCell ref="K15:L15"/>
    <mergeCell ref="M15:N15"/>
    <mergeCell ref="A15:A16"/>
    <mergeCell ref="C15:D15"/>
    <mergeCell ref="E15:F15"/>
    <mergeCell ref="G15:H1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  <colBreaks count="1" manualBreakCount="1">
    <brk id="18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Y25"/>
  <sheetViews>
    <sheetView view="pageBreakPreview" zoomScale="70" zoomScaleNormal="100" zoomScaleSheetLayoutView="70" workbookViewId="0">
      <selection activeCell="B9" sqref="B9:C9"/>
    </sheetView>
  </sheetViews>
  <sheetFormatPr defaultColWidth="9" defaultRowHeight="13.2"/>
  <cols>
    <col min="1" max="1" width="25.6640625" style="2" customWidth="1"/>
    <col min="2" max="2" width="14.6640625" style="2" customWidth="1"/>
    <col min="3" max="16" width="11.44140625" style="2" customWidth="1"/>
    <col min="17" max="16384" width="9" style="2"/>
  </cols>
  <sheetData>
    <row r="1" spans="1:25" ht="30" customHeight="1" thickBot="1">
      <c r="A1" s="13" t="s">
        <v>13</v>
      </c>
      <c r="B1" s="53" t="s">
        <v>14</v>
      </c>
      <c r="C1" s="54"/>
      <c r="D1" s="1" t="s">
        <v>15</v>
      </c>
      <c r="F1" s="3"/>
      <c r="H1" s="3"/>
      <c r="J1" s="3"/>
      <c r="L1" s="3"/>
      <c r="M1" s="3"/>
      <c r="N1" s="3"/>
      <c r="O1" s="4"/>
      <c r="P1" s="4"/>
    </row>
    <row r="2" spans="1:25" ht="30" customHeight="1" thickTop="1" thickBot="1">
      <c r="A2" s="35"/>
      <c r="B2" s="55"/>
      <c r="C2" s="56"/>
      <c r="D2" s="5"/>
      <c r="F2" s="6"/>
      <c r="H2" s="6"/>
      <c r="J2" s="6"/>
      <c r="L2" s="6"/>
      <c r="M2" s="6"/>
      <c r="N2" s="6"/>
      <c r="O2" s="7"/>
      <c r="P2" s="7"/>
    </row>
    <row r="3" spans="1:25" ht="12" customHeight="1">
      <c r="A3" s="8"/>
    </row>
    <row r="4" spans="1:25" ht="30" customHeight="1">
      <c r="A4" s="101" t="s">
        <v>74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25" ht="12" customHeight="1">
      <c r="A5" s="14"/>
      <c r="B5" s="14"/>
      <c r="C5" s="14"/>
      <c r="D5" s="14"/>
    </row>
    <row r="6" spans="1:25" ht="30" customHeight="1">
      <c r="A6" s="102" t="s">
        <v>37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25" ht="30" customHeight="1" thickBot="1">
      <c r="A7" s="30"/>
      <c r="B7" s="31"/>
      <c r="C7" s="31"/>
      <c r="D7" s="31"/>
      <c r="E7" s="31"/>
      <c r="F7" s="31"/>
      <c r="G7" s="31"/>
      <c r="H7" s="31"/>
      <c r="I7" s="2" t="s">
        <v>16</v>
      </c>
      <c r="J7" s="31"/>
      <c r="K7" s="31"/>
      <c r="L7" s="31"/>
      <c r="M7" s="31"/>
      <c r="N7" s="31"/>
      <c r="O7" s="31"/>
      <c r="P7" s="31"/>
    </row>
    <row r="8" spans="1:25" ht="27" customHeight="1">
      <c r="A8" s="61" t="s">
        <v>5</v>
      </c>
      <c r="B8" s="67" t="s">
        <v>89</v>
      </c>
      <c r="C8" s="67"/>
      <c r="D8" s="104"/>
      <c r="E8" s="105"/>
      <c r="F8" s="105"/>
      <c r="G8" s="106"/>
      <c r="I8" s="2" t="s">
        <v>10</v>
      </c>
    </row>
    <row r="9" spans="1:25" ht="27" customHeight="1">
      <c r="A9" s="63"/>
      <c r="B9" s="83" t="s">
        <v>12</v>
      </c>
      <c r="C9" s="83"/>
      <c r="D9" s="107"/>
      <c r="E9" s="108"/>
      <c r="F9" s="108"/>
      <c r="G9" s="109"/>
      <c r="I9" s="2" t="s">
        <v>17</v>
      </c>
    </row>
    <row r="10" spans="1:25" ht="27" customHeight="1" thickBot="1">
      <c r="A10" s="65"/>
      <c r="B10" s="46" t="s">
        <v>8</v>
      </c>
      <c r="C10" s="46"/>
      <c r="D10" s="110"/>
      <c r="E10" s="111"/>
      <c r="F10" s="111"/>
      <c r="G10" s="112"/>
      <c r="I10" s="2" t="s">
        <v>18</v>
      </c>
    </row>
    <row r="11" spans="1:25" ht="24" customHeight="1">
      <c r="I11" s="34" t="s">
        <v>87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2" customHeight="1"/>
    <row r="13" spans="1:25" ht="30" customHeight="1" thickBot="1">
      <c r="A13" s="10" t="s">
        <v>11</v>
      </c>
    </row>
    <row r="14" spans="1:25" ht="27" customHeight="1">
      <c r="A14" s="99" t="s">
        <v>75</v>
      </c>
      <c r="B14" s="23" t="s">
        <v>26</v>
      </c>
      <c r="C14" s="44" t="s">
        <v>20</v>
      </c>
      <c r="D14" s="45"/>
      <c r="E14" s="44" t="s">
        <v>76</v>
      </c>
      <c r="F14" s="45"/>
      <c r="G14" s="44" t="s">
        <v>77</v>
      </c>
      <c r="H14" s="45"/>
      <c r="I14" s="44" t="s">
        <v>22</v>
      </c>
      <c r="J14" s="45"/>
      <c r="K14" s="44" t="s">
        <v>23</v>
      </c>
      <c r="L14" s="45"/>
      <c r="M14" s="44" t="s">
        <v>78</v>
      </c>
      <c r="N14" s="45"/>
      <c r="O14" s="44" t="s">
        <v>27</v>
      </c>
      <c r="P14" s="45"/>
    </row>
    <row r="15" spans="1:25" ht="27" customHeight="1" thickBot="1">
      <c r="A15" s="100"/>
      <c r="B15" s="24" t="s">
        <v>4</v>
      </c>
      <c r="C15" s="42">
        <v>10000</v>
      </c>
      <c r="D15" s="43"/>
      <c r="E15" s="42">
        <v>8000</v>
      </c>
      <c r="F15" s="43"/>
      <c r="G15" s="42">
        <v>7000</v>
      </c>
      <c r="H15" s="43"/>
      <c r="I15" s="42">
        <v>3500</v>
      </c>
      <c r="J15" s="43"/>
      <c r="K15" s="42">
        <v>2100</v>
      </c>
      <c r="L15" s="43"/>
      <c r="M15" s="42">
        <v>1400</v>
      </c>
      <c r="N15" s="43"/>
      <c r="O15" s="47"/>
      <c r="P15" s="48"/>
    </row>
    <row r="16" spans="1:25" ht="27" customHeight="1">
      <c r="A16" s="37" t="s">
        <v>6</v>
      </c>
      <c r="B16" s="24" t="s">
        <v>0</v>
      </c>
      <c r="C16" s="15" t="s">
        <v>1</v>
      </c>
      <c r="D16" s="16" t="s">
        <v>2</v>
      </c>
      <c r="E16" s="15" t="s">
        <v>1</v>
      </c>
      <c r="F16" s="16" t="s">
        <v>2</v>
      </c>
      <c r="G16" s="15" t="s">
        <v>1</v>
      </c>
      <c r="H16" s="16" t="s">
        <v>2</v>
      </c>
      <c r="I16" s="15" t="s">
        <v>1</v>
      </c>
      <c r="J16" s="16" t="s">
        <v>2</v>
      </c>
      <c r="K16" s="15" t="s">
        <v>1</v>
      </c>
      <c r="L16" s="16" t="s">
        <v>2</v>
      </c>
      <c r="M16" s="15" t="s">
        <v>1</v>
      </c>
      <c r="N16" s="16" t="s">
        <v>2</v>
      </c>
      <c r="O16" s="15" t="s">
        <v>1</v>
      </c>
      <c r="P16" s="16" t="s">
        <v>3</v>
      </c>
    </row>
    <row r="17" spans="1:16" ht="27" customHeight="1">
      <c r="A17" s="47" t="s">
        <v>79</v>
      </c>
      <c r="B17" s="25">
        <v>43380</v>
      </c>
      <c r="C17" s="36"/>
      <c r="D17" s="20">
        <f t="shared" ref="D17:D24" si="0">$C$15*C17</f>
        <v>0</v>
      </c>
      <c r="E17" s="36"/>
      <c r="F17" s="20">
        <f t="shared" ref="F17:F24" si="1">$E$15*E17</f>
        <v>0</v>
      </c>
      <c r="G17" s="36"/>
      <c r="H17" s="20">
        <f t="shared" ref="H17:H24" si="2">$G$15*G17</f>
        <v>0</v>
      </c>
      <c r="I17" s="36"/>
      <c r="J17" s="20">
        <f t="shared" ref="J17:J24" si="3">$I$15*I17</f>
        <v>0</v>
      </c>
      <c r="K17" s="36"/>
      <c r="L17" s="20">
        <f t="shared" ref="L17:L24" si="4">$K$15*K17</f>
        <v>0</v>
      </c>
      <c r="M17" s="36"/>
      <c r="N17" s="20">
        <f t="shared" ref="N17:N24" si="5">$K$15*M17</f>
        <v>0</v>
      </c>
      <c r="O17" s="26">
        <f>C17+E17+G17+I17+K17+M17</f>
        <v>0</v>
      </c>
      <c r="P17" s="27">
        <f>D17+F17+H17+J17+L17+N17</f>
        <v>0</v>
      </c>
    </row>
    <row r="18" spans="1:16" ht="27" customHeight="1">
      <c r="A18" s="47"/>
      <c r="B18" s="25">
        <v>43381</v>
      </c>
      <c r="C18" s="36"/>
      <c r="D18" s="20">
        <f t="shared" si="0"/>
        <v>0</v>
      </c>
      <c r="E18" s="36"/>
      <c r="F18" s="20">
        <f t="shared" si="1"/>
        <v>0</v>
      </c>
      <c r="G18" s="36"/>
      <c r="H18" s="20">
        <f t="shared" si="2"/>
        <v>0</v>
      </c>
      <c r="I18" s="36"/>
      <c r="J18" s="20">
        <f t="shared" si="3"/>
        <v>0</v>
      </c>
      <c r="K18" s="36"/>
      <c r="L18" s="20">
        <f t="shared" si="4"/>
        <v>0</v>
      </c>
      <c r="M18" s="36"/>
      <c r="N18" s="20">
        <f t="shared" si="5"/>
        <v>0</v>
      </c>
      <c r="O18" s="26">
        <f t="shared" ref="O18:O23" si="6">C18+E18+G18+I18+K18+M18</f>
        <v>0</v>
      </c>
      <c r="P18" s="27">
        <f t="shared" ref="P18:P24" si="7">D18+F18+H18+J18+L18+N18</f>
        <v>0</v>
      </c>
    </row>
    <row r="19" spans="1:16" ht="27" customHeight="1">
      <c r="A19" s="47"/>
      <c r="B19" s="25">
        <v>43383</v>
      </c>
      <c r="C19" s="36"/>
      <c r="D19" s="20">
        <f t="shared" si="0"/>
        <v>0</v>
      </c>
      <c r="E19" s="36"/>
      <c r="F19" s="20">
        <f t="shared" si="1"/>
        <v>0</v>
      </c>
      <c r="G19" s="36"/>
      <c r="H19" s="20">
        <f t="shared" si="2"/>
        <v>0</v>
      </c>
      <c r="I19" s="36"/>
      <c r="J19" s="20">
        <f t="shared" si="3"/>
        <v>0</v>
      </c>
      <c r="K19" s="36"/>
      <c r="L19" s="20">
        <f t="shared" si="4"/>
        <v>0</v>
      </c>
      <c r="M19" s="36"/>
      <c r="N19" s="20">
        <f t="shared" si="5"/>
        <v>0</v>
      </c>
      <c r="O19" s="26">
        <f t="shared" si="6"/>
        <v>0</v>
      </c>
      <c r="P19" s="27">
        <f t="shared" si="7"/>
        <v>0</v>
      </c>
    </row>
    <row r="20" spans="1:16" ht="27" customHeight="1">
      <c r="A20" s="47"/>
      <c r="B20" s="25">
        <v>43384</v>
      </c>
      <c r="C20" s="36"/>
      <c r="D20" s="20">
        <f t="shared" si="0"/>
        <v>0</v>
      </c>
      <c r="E20" s="36"/>
      <c r="F20" s="20">
        <f t="shared" si="1"/>
        <v>0</v>
      </c>
      <c r="G20" s="36"/>
      <c r="H20" s="20">
        <f t="shared" si="2"/>
        <v>0</v>
      </c>
      <c r="I20" s="36"/>
      <c r="J20" s="20">
        <f t="shared" si="3"/>
        <v>0</v>
      </c>
      <c r="K20" s="36"/>
      <c r="L20" s="20">
        <f t="shared" si="4"/>
        <v>0</v>
      </c>
      <c r="M20" s="36"/>
      <c r="N20" s="20">
        <f t="shared" si="5"/>
        <v>0</v>
      </c>
      <c r="O20" s="26">
        <f t="shared" si="6"/>
        <v>0</v>
      </c>
      <c r="P20" s="27">
        <f t="shared" si="7"/>
        <v>0</v>
      </c>
    </row>
    <row r="21" spans="1:16" ht="27" customHeight="1">
      <c r="A21" s="98" t="s">
        <v>80</v>
      </c>
      <c r="B21" s="25">
        <v>43387</v>
      </c>
      <c r="C21" s="36"/>
      <c r="D21" s="20">
        <f t="shared" si="0"/>
        <v>0</v>
      </c>
      <c r="E21" s="36"/>
      <c r="F21" s="20">
        <f t="shared" si="1"/>
        <v>0</v>
      </c>
      <c r="G21" s="36"/>
      <c r="H21" s="20">
        <f t="shared" si="2"/>
        <v>0</v>
      </c>
      <c r="I21" s="36"/>
      <c r="J21" s="20">
        <f t="shared" si="3"/>
        <v>0</v>
      </c>
      <c r="K21" s="36"/>
      <c r="L21" s="20">
        <f t="shared" si="4"/>
        <v>0</v>
      </c>
      <c r="M21" s="36"/>
      <c r="N21" s="20">
        <f t="shared" si="5"/>
        <v>0</v>
      </c>
      <c r="O21" s="26">
        <f t="shared" si="6"/>
        <v>0</v>
      </c>
      <c r="P21" s="27">
        <f t="shared" si="7"/>
        <v>0</v>
      </c>
    </row>
    <row r="22" spans="1:16" ht="27" customHeight="1">
      <c r="A22" s="98"/>
      <c r="B22" s="25">
        <v>43388</v>
      </c>
      <c r="C22" s="36"/>
      <c r="D22" s="20">
        <f t="shared" si="0"/>
        <v>0</v>
      </c>
      <c r="E22" s="36"/>
      <c r="F22" s="20">
        <f t="shared" si="1"/>
        <v>0</v>
      </c>
      <c r="G22" s="36"/>
      <c r="H22" s="20">
        <f t="shared" si="2"/>
        <v>0</v>
      </c>
      <c r="I22" s="36"/>
      <c r="J22" s="20">
        <f t="shared" si="3"/>
        <v>0</v>
      </c>
      <c r="K22" s="36"/>
      <c r="L22" s="20">
        <f t="shared" si="4"/>
        <v>0</v>
      </c>
      <c r="M22" s="36"/>
      <c r="N22" s="20">
        <f t="shared" si="5"/>
        <v>0</v>
      </c>
      <c r="O22" s="26">
        <f t="shared" si="6"/>
        <v>0</v>
      </c>
      <c r="P22" s="27">
        <f t="shared" si="7"/>
        <v>0</v>
      </c>
    </row>
    <row r="23" spans="1:16" ht="27" customHeight="1">
      <c r="A23" s="47"/>
      <c r="B23" s="25">
        <v>43389</v>
      </c>
      <c r="C23" s="36"/>
      <c r="D23" s="20">
        <f t="shared" si="0"/>
        <v>0</v>
      </c>
      <c r="E23" s="36"/>
      <c r="F23" s="20">
        <f t="shared" si="1"/>
        <v>0</v>
      </c>
      <c r="G23" s="36"/>
      <c r="H23" s="20">
        <f t="shared" si="2"/>
        <v>0</v>
      </c>
      <c r="I23" s="36"/>
      <c r="J23" s="20">
        <f t="shared" si="3"/>
        <v>0</v>
      </c>
      <c r="K23" s="36"/>
      <c r="L23" s="20">
        <f t="shared" si="4"/>
        <v>0</v>
      </c>
      <c r="M23" s="36"/>
      <c r="N23" s="20">
        <f t="shared" si="5"/>
        <v>0</v>
      </c>
      <c r="O23" s="26">
        <f t="shared" si="6"/>
        <v>0</v>
      </c>
      <c r="P23" s="27">
        <f t="shared" si="7"/>
        <v>0</v>
      </c>
    </row>
    <row r="24" spans="1:16" ht="27" customHeight="1" thickBot="1">
      <c r="A24" s="58" t="s">
        <v>9</v>
      </c>
      <c r="B24" s="60"/>
      <c r="C24" s="21">
        <f>SUM(C17:C23)</f>
        <v>0</v>
      </c>
      <c r="D24" s="22">
        <f t="shared" si="0"/>
        <v>0</v>
      </c>
      <c r="E24" s="21">
        <f>SUM(E17:E23)</f>
        <v>0</v>
      </c>
      <c r="F24" s="22">
        <f t="shared" si="1"/>
        <v>0</v>
      </c>
      <c r="G24" s="21">
        <f>SUM(G17:G23)</f>
        <v>0</v>
      </c>
      <c r="H24" s="22">
        <f t="shared" si="2"/>
        <v>0</v>
      </c>
      <c r="I24" s="21">
        <f>SUM(I17:I23)</f>
        <v>0</v>
      </c>
      <c r="J24" s="22">
        <f t="shared" si="3"/>
        <v>0</v>
      </c>
      <c r="K24" s="21">
        <f>SUM(K17:K23)</f>
        <v>0</v>
      </c>
      <c r="L24" s="22">
        <f t="shared" si="4"/>
        <v>0</v>
      </c>
      <c r="M24" s="21">
        <f>SUM(M17:M23)</f>
        <v>0</v>
      </c>
      <c r="N24" s="22">
        <f t="shared" si="5"/>
        <v>0</v>
      </c>
      <c r="O24" s="28">
        <f>C24+E24+G24+I24+K24+M24</f>
        <v>0</v>
      </c>
      <c r="P24" s="29">
        <f t="shared" si="7"/>
        <v>0</v>
      </c>
    </row>
    <row r="25" spans="1:16" ht="12" customHeight="1">
      <c r="A25" s="3"/>
      <c r="B25" s="3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2"/>
      <c r="N25" s="12"/>
      <c r="O25" s="11"/>
      <c r="P25" s="12"/>
    </row>
  </sheetData>
  <mergeCells count="28">
    <mergeCell ref="B1:C1"/>
    <mergeCell ref="B2:C2"/>
    <mergeCell ref="A4:P4"/>
    <mergeCell ref="A6:P6"/>
    <mergeCell ref="K14:L14"/>
    <mergeCell ref="A8:A10"/>
    <mergeCell ref="B8:C8"/>
    <mergeCell ref="D8:G8"/>
    <mergeCell ref="B9:C9"/>
    <mergeCell ref="D9:G9"/>
    <mergeCell ref="B10:C10"/>
    <mergeCell ref="D10:G10"/>
    <mergeCell ref="A17:A20"/>
    <mergeCell ref="A21:A23"/>
    <mergeCell ref="A24:B24"/>
    <mergeCell ref="M14:N14"/>
    <mergeCell ref="O14:P15"/>
    <mergeCell ref="C15:D15"/>
    <mergeCell ref="E15:F15"/>
    <mergeCell ref="G15:H15"/>
    <mergeCell ref="I15:J15"/>
    <mergeCell ref="K15:L15"/>
    <mergeCell ref="M15:N15"/>
    <mergeCell ref="A14:A15"/>
    <mergeCell ref="C14:D14"/>
    <mergeCell ref="E14:F14"/>
    <mergeCell ref="G14:H14"/>
    <mergeCell ref="I14:J1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colBreaks count="1" manualBreakCount="1">
    <brk id="16" max="38" man="1"/>
  </colBreaks>
  <ignoredErrors>
    <ignoredError sqref="D24 F24 H24 J24 L24:M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U22"/>
  <sheetViews>
    <sheetView view="pageBreakPreview" topLeftCell="A7" zoomScale="70" zoomScaleNormal="100" zoomScaleSheetLayoutView="70" workbookViewId="0">
      <selection activeCell="B9" sqref="B9:C9"/>
    </sheetView>
  </sheetViews>
  <sheetFormatPr defaultColWidth="9" defaultRowHeight="13.2"/>
  <cols>
    <col min="1" max="1" width="25.6640625" style="2" customWidth="1"/>
    <col min="2" max="2" width="14.6640625" style="2" customWidth="1"/>
    <col min="3" max="12" width="11.44140625" style="2" customWidth="1"/>
    <col min="13" max="16384" width="9" style="2"/>
  </cols>
  <sheetData>
    <row r="1" spans="1:21" ht="30" customHeight="1" thickBot="1">
      <c r="A1" s="13" t="s">
        <v>13</v>
      </c>
      <c r="B1" s="53" t="s">
        <v>14</v>
      </c>
      <c r="C1" s="54"/>
      <c r="D1" s="1" t="s">
        <v>15</v>
      </c>
      <c r="F1" s="3"/>
      <c r="H1" s="3"/>
      <c r="J1" s="3"/>
      <c r="K1" s="4"/>
      <c r="L1" s="4"/>
    </row>
    <row r="2" spans="1:21" ht="30" customHeight="1" thickTop="1" thickBot="1">
      <c r="A2" s="35"/>
      <c r="B2" s="55"/>
      <c r="C2" s="56"/>
      <c r="D2" s="5"/>
      <c r="F2" s="6"/>
      <c r="H2" s="6"/>
      <c r="J2" s="6"/>
      <c r="K2" s="7"/>
      <c r="L2" s="7"/>
    </row>
    <row r="3" spans="1:21" ht="12" customHeight="1">
      <c r="A3" s="8"/>
    </row>
    <row r="4" spans="1:21" ht="30" customHeight="1">
      <c r="A4" s="101" t="s">
        <v>81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21" ht="12" customHeight="1">
      <c r="A5" s="14"/>
      <c r="B5" s="14"/>
      <c r="C5" s="14"/>
      <c r="D5" s="14"/>
    </row>
    <row r="6" spans="1:21" ht="30" customHeight="1">
      <c r="A6" s="102" t="s">
        <v>37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21" ht="30" customHeight="1" thickBot="1">
      <c r="A7" s="30"/>
      <c r="B7" s="31"/>
      <c r="C7" s="31"/>
      <c r="D7" s="31"/>
      <c r="E7" s="31"/>
      <c r="F7" s="31"/>
      <c r="G7" s="31"/>
      <c r="H7" s="31"/>
      <c r="I7" s="2" t="s">
        <v>16</v>
      </c>
      <c r="J7" s="31"/>
      <c r="K7" s="31"/>
      <c r="L7" s="31"/>
    </row>
    <row r="8" spans="1:21" ht="27" customHeight="1">
      <c r="A8" s="61" t="s">
        <v>5</v>
      </c>
      <c r="B8" s="67" t="s">
        <v>89</v>
      </c>
      <c r="C8" s="67"/>
      <c r="D8" s="104"/>
      <c r="E8" s="105"/>
      <c r="F8" s="105"/>
      <c r="G8" s="106"/>
      <c r="I8" s="2" t="s">
        <v>10</v>
      </c>
    </row>
    <row r="9" spans="1:21" ht="27" customHeight="1">
      <c r="A9" s="63"/>
      <c r="B9" s="83" t="s">
        <v>12</v>
      </c>
      <c r="C9" s="83"/>
      <c r="D9" s="107"/>
      <c r="E9" s="108"/>
      <c r="F9" s="108"/>
      <c r="G9" s="109"/>
      <c r="I9" s="2" t="s">
        <v>17</v>
      </c>
    </row>
    <row r="10" spans="1:21" ht="27" customHeight="1" thickBot="1">
      <c r="A10" s="65"/>
      <c r="B10" s="46" t="s">
        <v>8</v>
      </c>
      <c r="C10" s="46"/>
      <c r="D10" s="110"/>
      <c r="E10" s="111"/>
      <c r="F10" s="111"/>
      <c r="G10" s="112"/>
      <c r="I10" s="2" t="s">
        <v>18</v>
      </c>
    </row>
    <row r="11" spans="1:21" ht="24" customHeight="1">
      <c r="I11" s="91" t="s">
        <v>87</v>
      </c>
      <c r="J11" s="91"/>
      <c r="K11" s="91"/>
      <c r="L11" s="91"/>
      <c r="M11" s="91"/>
      <c r="N11" s="91"/>
      <c r="O11" s="17"/>
      <c r="P11" s="17"/>
      <c r="Q11" s="17"/>
      <c r="R11" s="17"/>
      <c r="S11" s="17"/>
      <c r="T11" s="17"/>
      <c r="U11" s="17"/>
    </row>
    <row r="12" spans="1:21" ht="12" customHeight="1"/>
    <row r="13" spans="1:21" ht="30" customHeight="1" thickBot="1">
      <c r="A13" s="10" t="s">
        <v>11</v>
      </c>
    </row>
    <row r="14" spans="1:21" ht="27" customHeight="1">
      <c r="A14" s="99" t="s">
        <v>82</v>
      </c>
      <c r="B14" s="23" t="s">
        <v>26</v>
      </c>
      <c r="C14" s="44" t="s">
        <v>83</v>
      </c>
      <c r="D14" s="45"/>
      <c r="E14" s="44" t="s">
        <v>84</v>
      </c>
      <c r="F14" s="45"/>
      <c r="G14" s="44" t="s">
        <v>85</v>
      </c>
      <c r="H14" s="45"/>
      <c r="I14" s="44" t="s">
        <v>86</v>
      </c>
      <c r="J14" s="45"/>
      <c r="K14" s="44" t="s">
        <v>27</v>
      </c>
      <c r="L14" s="45"/>
    </row>
    <row r="15" spans="1:21" ht="27" customHeight="1" thickBot="1">
      <c r="A15" s="100"/>
      <c r="B15" s="24" t="s">
        <v>4</v>
      </c>
      <c r="C15" s="42">
        <v>3500</v>
      </c>
      <c r="D15" s="43"/>
      <c r="E15" s="42">
        <v>1000</v>
      </c>
      <c r="F15" s="43"/>
      <c r="G15" s="42">
        <v>300</v>
      </c>
      <c r="H15" s="43"/>
      <c r="I15" s="42">
        <v>0</v>
      </c>
      <c r="J15" s="43"/>
      <c r="K15" s="47"/>
      <c r="L15" s="48"/>
    </row>
    <row r="16" spans="1:21" ht="27" customHeight="1">
      <c r="A16" s="37" t="s">
        <v>6</v>
      </c>
      <c r="B16" s="24" t="s">
        <v>0</v>
      </c>
      <c r="C16" s="15" t="s">
        <v>1</v>
      </c>
      <c r="D16" s="16" t="s">
        <v>2</v>
      </c>
      <c r="E16" s="15" t="s">
        <v>1</v>
      </c>
      <c r="F16" s="16" t="s">
        <v>2</v>
      </c>
      <c r="G16" s="15" t="s">
        <v>1</v>
      </c>
      <c r="H16" s="16" t="s">
        <v>2</v>
      </c>
      <c r="I16" s="15" t="s">
        <v>1</v>
      </c>
      <c r="J16" s="16" t="s">
        <v>2</v>
      </c>
      <c r="K16" s="38" t="s">
        <v>1</v>
      </c>
      <c r="L16" s="39" t="s">
        <v>3</v>
      </c>
    </row>
    <row r="17" spans="1:12" ht="27" customHeight="1">
      <c r="A17" s="47" t="s">
        <v>79</v>
      </c>
      <c r="B17" s="25">
        <v>43380</v>
      </c>
      <c r="C17" s="36"/>
      <c r="D17" s="20">
        <f>$C$15*C17</f>
        <v>0</v>
      </c>
      <c r="E17" s="36"/>
      <c r="F17" s="20">
        <f>$E$15*E17</f>
        <v>0</v>
      </c>
      <c r="G17" s="36"/>
      <c r="H17" s="20">
        <f>$G$15*G17</f>
        <v>0</v>
      </c>
      <c r="I17" s="36"/>
      <c r="J17" s="20">
        <f>$I$15*I17</f>
        <v>0</v>
      </c>
      <c r="K17" s="26">
        <f>C17+E17+G17+I17</f>
        <v>0</v>
      </c>
      <c r="L17" s="27">
        <f>D17+F17+H17+J17</f>
        <v>0</v>
      </c>
    </row>
    <row r="18" spans="1:12" ht="27" customHeight="1">
      <c r="A18" s="47"/>
      <c r="B18" s="25">
        <v>43381</v>
      </c>
      <c r="C18" s="36"/>
      <c r="D18" s="20">
        <f>$C$15*C18</f>
        <v>0</v>
      </c>
      <c r="E18" s="36"/>
      <c r="F18" s="20">
        <f>$E$15*E18</f>
        <v>0</v>
      </c>
      <c r="G18" s="36"/>
      <c r="H18" s="20">
        <f>$G$15*G18</f>
        <v>0</v>
      </c>
      <c r="I18" s="36"/>
      <c r="J18" s="20">
        <f>$I$15*I18</f>
        <v>0</v>
      </c>
      <c r="K18" s="26">
        <f t="shared" ref="K18:K21" si="0">C18+E18+G18+I18</f>
        <v>0</v>
      </c>
      <c r="L18" s="27">
        <f t="shared" ref="L18:L20" si="1">D18+F18+H18+J18</f>
        <v>0</v>
      </c>
    </row>
    <row r="19" spans="1:12" ht="27" customHeight="1">
      <c r="A19" s="47"/>
      <c r="B19" s="25">
        <v>43383</v>
      </c>
      <c r="C19" s="36"/>
      <c r="D19" s="20">
        <f>$C$15*C19</f>
        <v>0</v>
      </c>
      <c r="E19" s="36"/>
      <c r="F19" s="20">
        <f>$E$15*E19</f>
        <v>0</v>
      </c>
      <c r="G19" s="36"/>
      <c r="H19" s="20">
        <f>$G$15*G19</f>
        <v>0</v>
      </c>
      <c r="I19" s="36"/>
      <c r="J19" s="20">
        <f>$I$15*I19</f>
        <v>0</v>
      </c>
      <c r="K19" s="26">
        <f t="shared" si="0"/>
        <v>0</v>
      </c>
      <c r="L19" s="27">
        <f t="shared" si="1"/>
        <v>0</v>
      </c>
    </row>
    <row r="20" spans="1:12" ht="27" customHeight="1">
      <c r="A20" s="47"/>
      <c r="B20" s="25">
        <v>43384</v>
      </c>
      <c r="C20" s="36"/>
      <c r="D20" s="20">
        <f>$C$15*C20</f>
        <v>0</v>
      </c>
      <c r="E20" s="36"/>
      <c r="F20" s="20">
        <f>$E$15*E20</f>
        <v>0</v>
      </c>
      <c r="G20" s="36"/>
      <c r="H20" s="20">
        <f>$G$15*G20</f>
        <v>0</v>
      </c>
      <c r="I20" s="36"/>
      <c r="J20" s="20">
        <f>$I$15*I20</f>
        <v>0</v>
      </c>
      <c r="K20" s="26">
        <f t="shared" si="0"/>
        <v>0</v>
      </c>
      <c r="L20" s="27">
        <f t="shared" si="1"/>
        <v>0</v>
      </c>
    </row>
    <row r="21" spans="1:12" ht="27" customHeight="1" thickBot="1">
      <c r="A21" s="58" t="s">
        <v>9</v>
      </c>
      <c r="B21" s="60"/>
      <c r="C21" s="21">
        <f>SUM(C17:C20)</f>
        <v>0</v>
      </c>
      <c r="D21" s="22">
        <f>$C$15*C21</f>
        <v>0</v>
      </c>
      <c r="E21" s="21">
        <f>SUM(E17:E20)</f>
        <v>0</v>
      </c>
      <c r="F21" s="22">
        <f>$E$15*E21</f>
        <v>0</v>
      </c>
      <c r="G21" s="21">
        <f>SUM(G17:G20)</f>
        <v>0</v>
      </c>
      <c r="H21" s="22">
        <f>$G$15*G21</f>
        <v>0</v>
      </c>
      <c r="I21" s="21">
        <f>SUM(I17:I20)</f>
        <v>0</v>
      </c>
      <c r="J21" s="22">
        <f>$I$15*I21</f>
        <v>0</v>
      </c>
      <c r="K21" s="28">
        <f t="shared" si="0"/>
        <v>0</v>
      </c>
      <c r="L21" s="29">
        <f>D21+F21+H21+J21</f>
        <v>0</v>
      </c>
    </row>
    <row r="22" spans="1:12" ht="12" customHeight="1">
      <c r="A22" s="3"/>
      <c r="B22" s="3"/>
      <c r="C22" s="11"/>
      <c r="D22" s="12"/>
      <c r="E22" s="11"/>
      <c r="F22" s="12"/>
      <c r="G22" s="11"/>
      <c r="H22" s="12"/>
      <c r="I22" s="11"/>
      <c r="J22" s="12"/>
      <c r="K22" s="11"/>
      <c r="L22" s="12"/>
    </row>
  </sheetData>
  <mergeCells count="24">
    <mergeCell ref="B1:C1"/>
    <mergeCell ref="B2:C2"/>
    <mergeCell ref="A8:A10"/>
    <mergeCell ref="B8:C8"/>
    <mergeCell ref="D8:G8"/>
    <mergeCell ref="B9:C9"/>
    <mergeCell ref="D9:G9"/>
    <mergeCell ref="B10:C10"/>
    <mergeCell ref="A17:A20"/>
    <mergeCell ref="A21:B21"/>
    <mergeCell ref="A4:N4"/>
    <mergeCell ref="A6:N6"/>
    <mergeCell ref="K14:L15"/>
    <mergeCell ref="C15:D15"/>
    <mergeCell ref="E15:F15"/>
    <mergeCell ref="G15:H15"/>
    <mergeCell ref="I15:J15"/>
    <mergeCell ref="D10:G10"/>
    <mergeCell ref="A14:A15"/>
    <mergeCell ref="C14:D14"/>
    <mergeCell ref="E14:F14"/>
    <mergeCell ref="G14:H14"/>
    <mergeCell ref="I14:J14"/>
    <mergeCell ref="I11:N11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79" orientation="landscape" r:id="rId1"/>
  <headerFooter alignWithMargins="0"/>
  <colBreaks count="1" manualBreakCount="1">
    <brk id="12" max="21" man="1"/>
  </colBreaks>
  <ignoredErrors>
    <ignoredError sqref="D21 F21 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2018WWCH横浜大会_申込書</vt:lpstr>
      <vt:lpstr>2018WWCH札幌大会_申込書 </vt:lpstr>
      <vt:lpstr>2018WWCH神戸大会_申込書</vt:lpstr>
      <vt:lpstr>2018WWCH浜松大会_申込書</vt:lpstr>
      <vt:lpstr>2018WWCH名古屋大会_申込書</vt:lpstr>
      <vt:lpstr>2018WWCH大阪大会_申込書</vt:lpstr>
      <vt:lpstr>'2018WWCH横浜大会_申込書'!Print_Area</vt:lpstr>
      <vt:lpstr>'2018WWCH札幌大会_申込書 '!Print_Area</vt:lpstr>
      <vt:lpstr>'2018WWCH神戸大会_申込書'!Print_Area</vt:lpstr>
      <vt:lpstr>'2018WWCH大阪大会_申込書'!Print_Area</vt:lpstr>
      <vt:lpstr>'2018WWCH浜松大会_申込書'!Print_Area</vt:lpstr>
      <vt:lpstr>'2018WWCH名古屋大会_申込書'!Print_Area</vt:lpstr>
    </vt:vector>
  </TitlesOfParts>
  <Company>フジテレビジョン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fujitelevision</dc:creator>
  <cp:lastModifiedBy>admin</cp:lastModifiedBy>
  <cp:lastPrinted>2018-08-07T03:53:48Z</cp:lastPrinted>
  <dcterms:created xsi:type="dcterms:W3CDTF">2007-09-10T06:39:42Z</dcterms:created>
  <dcterms:modified xsi:type="dcterms:W3CDTF">2018-08-20T04:35:17Z</dcterms:modified>
</cp:coreProperties>
</file>